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printerSettings/printerSettings4.bin" ContentType="application/vnd.openxmlformats-officedocument.spreadsheetml.printerSettings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ratosgroup-my.sharepoint.com/personal/echar_puratos_com/Documents/Área de Trabalho/Confeitaria/EPCHAST/"/>
    </mc:Choice>
  </mc:AlternateContent>
  <xr:revisionPtr revIDLastSave="99" documentId="8_{01D657E4-4334-457E-9679-5EF24A9C0BA7}" xr6:coauthVersionLast="47" xr6:coauthVersionMax="47" xr10:uidLastSave="{4473187E-9334-494A-AF80-716D1439EAF1}"/>
  <bookViews>
    <workbookView xWindow="-120" yWindow="-120" windowWidth="20730" windowHeight="11040" tabRatio="940" activeTab="1" xr2:uid="{00000000-000D-0000-FFFF-FFFF00000000}"/>
  </bookViews>
  <sheets>
    <sheet name="Instruções de uso" sheetId="32" r:id="rId1"/>
    <sheet name="Torta de Morango Clássica " sheetId="26" r:id="rId2"/>
    <sheet name="Torta de Morango Criativa " sheetId="33" r:id="rId3"/>
    <sheet name="Torta de Morango Saudável " sheetId="34" r:id="rId4"/>
    <sheet name="Torta de Morango Sustentável" sheetId="35" r:id="rId5"/>
  </sheets>
  <definedNames>
    <definedName name="_xlnm.Print_Area" localSheetId="1">'Torta de Morango Clássica '!$A$1:$H$69</definedName>
    <definedName name="_xlnm.Print_Area" localSheetId="2">'Torta de Morango Criativa '!$A$1:$H$70</definedName>
    <definedName name="_xlnm.Print_Area" localSheetId="3">'Torta de Morango Saudável '!$A$1:$H$69</definedName>
    <definedName name="_xlnm.Print_Area" localSheetId="4">'Torta de Morango Sustentável'!$A$1:$H$69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34" l="1"/>
  <c r="D60" i="35"/>
  <c r="F56" i="35"/>
  <c r="F55" i="35"/>
  <c r="F54" i="35"/>
  <c r="F53" i="35"/>
  <c r="F57" i="35" s="1"/>
  <c r="B50" i="35"/>
  <c r="F48" i="35"/>
  <c r="F47" i="35"/>
  <c r="F46" i="35"/>
  <c r="F45" i="35"/>
  <c r="F44" i="35"/>
  <c r="F43" i="35"/>
  <c r="F49" i="35" s="1"/>
  <c r="B39" i="35"/>
  <c r="F37" i="35"/>
  <c r="F36" i="35"/>
  <c r="F35" i="35"/>
  <c r="F34" i="35"/>
  <c r="F33" i="35"/>
  <c r="F32" i="35"/>
  <c r="F31" i="35"/>
  <c r="F30" i="35"/>
  <c r="F29" i="35"/>
  <c r="F28" i="35"/>
  <c r="B25" i="35"/>
  <c r="B65" i="35" s="1"/>
  <c r="F23" i="35"/>
  <c r="F22" i="35"/>
  <c r="F21" i="35"/>
  <c r="F20" i="35"/>
  <c r="F19" i="35"/>
  <c r="F18" i="35"/>
  <c r="F17" i="35"/>
  <c r="F16" i="35"/>
  <c r="B13" i="35"/>
  <c r="B63" i="35" s="1"/>
  <c r="F11" i="35"/>
  <c r="F10" i="35"/>
  <c r="F9" i="35"/>
  <c r="F8" i="35"/>
  <c r="F7" i="35"/>
  <c r="F6" i="35"/>
  <c r="F5" i="35"/>
  <c r="D60" i="34"/>
  <c r="F57" i="34"/>
  <c r="F56" i="34"/>
  <c r="F55" i="34"/>
  <c r="F54" i="34"/>
  <c r="F53" i="34"/>
  <c r="B50" i="34"/>
  <c r="F48" i="34"/>
  <c r="F47" i="34"/>
  <c r="F46" i="34"/>
  <c r="F45" i="34"/>
  <c r="F44" i="34"/>
  <c r="F43" i="34"/>
  <c r="B39" i="34"/>
  <c r="B67" i="34" s="1"/>
  <c r="F37" i="34"/>
  <c r="F36" i="34"/>
  <c r="F35" i="34"/>
  <c r="F34" i="34"/>
  <c r="F33" i="34"/>
  <c r="F32" i="34"/>
  <c r="F31" i="34"/>
  <c r="F30" i="34"/>
  <c r="F29" i="34"/>
  <c r="F28" i="34"/>
  <c r="B25" i="34"/>
  <c r="B65" i="34" s="1"/>
  <c r="F23" i="34"/>
  <c r="F22" i="34"/>
  <c r="F21" i="34"/>
  <c r="F20" i="34"/>
  <c r="F19" i="34"/>
  <c r="F18" i="34"/>
  <c r="F17" i="34"/>
  <c r="F16" i="34"/>
  <c r="B13" i="34"/>
  <c r="B63" i="34" s="1"/>
  <c r="F11" i="34"/>
  <c r="F10" i="34"/>
  <c r="F9" i="34"/>
  <c r="F8" i="34"/>
  <c r="F7" i="34"/>
  <c r="F6" i="34"/>
  <c r="F5" i="34"/>
  <c r="D64" i="33"/>
  <c r="E66" i="33" s="1"/>
  <c r="D65" i="33"/>
  <c r="F31" i="33"/>
  <c r="D61" i="33"/>
  <c r="F57" i="33"/>
  <c r="F56" i="33"/>
  <c r="F55" i="33"/>
  <c r="F54" i="33"/>
  <c r="B51" i="33"/>
  <c r="F49" i="33"/>
  <c r="F48" i="33"/>
  <c r="F47" i="33"/>
  <c r="F46" i="33"/>
  <c r="F45" i="33"/>
  <c r="F44" i="33"/>
  <c r="B40" i="33"/>
  <c r="F38" i="33"/>
  <c r="F37" i="33"/>
  <c r="F36" i="33"/>
  <c r="F35" i="33"/>
  <c r="F34" i="33"/>
  <c r="F33" i="33"/>
  <c r="F32" i="33"/>
  <c r="F30" i="33"/>
  <c r="F29" i="33"/>
  <c r="F39" i="33" s="1"/>
  <c r="F28" i="33"/>
  <c r="B25" i="33"/>
  <c r="B66" i="33" s="1"/>
  <c r="F23" i="33"/>
  <c r="F22" i="33"/>
  <c r="F21" i="33"/>
  <c r="F20" i="33"/>
  <c r="F19" i="33"/>
  <c r="F18" i="33"/>
  <c r="F17" i="33"/>
  <c r="F16" i="33"/>
  <c r="F24" i="33" s="1"/>
  <c r="B13" i="33"/>
  <c r="B64" i="33" s="1"/>
  <c r="F11" i="33"/>
  <c r="F10" i="33"/>
  <c r="F9" i="33"/>
  <c r="F8" i="33"/>
  <c r="F7" i="33"/>
  <c r="F6" i="33"/>
  <c r="F5" i="33"/>
  <c r="D63" i="26"/>
  <c r="E65" i="26" s="1"/>
  <c r="D64" i="26"/>
  <c r="D60" i="26"/>
  <c r="B67" i="26"/>
  <c r="F29" i="26"/>
  <c r="F38" i="35" l="1"/>
  <c r="B67" i="35"/>
  <c r="F24" i="35"/>
  <c r="F12" i="35"/>
  <c r="D64" i="35"/>
  <c r="D63" i="35"/>
  <c r="D61" i="26"/>
  <c r="F49" i="34"/>
  <c r="F38" i="34"/>
  <c r="F24" i="34"/>
  <c r="F12" i="34"/>
  <c r="D64" i="34"/>
  <c r="D63" i="34"/>
  <c r="B68" i="33"/>
  <c r="F58" i="33"/>
  <c r="F50" i="33"/>
  <c r="F12" i="33"/>
  <c r="F65" i="35" l="1"/>
  <c r="D61" i="35"/>
  <c r="F64" i="35" s="1"/>
  <c r="E65" i="35"/>
  <c r="F65" i="34"/>
  <c r="E65" i="34"/>
  <c r="D61" i="34"/>
  <c r="F64" i="34" s="1"/>
  <c r="F66" i="33"/>
  <c r="D62" i="33"/>
  <c r="F65" i="33" s="1"/>
  <c r="F66" i="35" l="1"/>
  <c r="F67" i="35" s="1"/>
  <c r="F68" i="35" s="1"/>
  <c r="F66" i="34"/>
  <c r="F67" i="34" s="1"/>
  <c r="F67" i="33"/>
  <c r="F2" i="33" s="1"/>
  <c r="F2" i="35" l="1"/>
  <c r="F2" i="34"/>
  <c r="F68" i="33"/>
  <c r="F69" i="33" s="1"/>
  <c r="F16" i="26" l="1"/>
  <c r="F17" i="26"/>
  <c r="F18" i="26"/>
  <c r="F48" i="26" l="1"/>
  <c r="F47" i="26"/>
  <c r="F46" i="26"/>
  <c r="F45" i="26"/>
  <c r="F44" i="26"/>
  <c r="F43" i="26"/>
  <c r="B39" i="26"/>
  <c r="F37" i="26"/>
  <c r="F36" i="26"/>
  <c r="F35" i="26"/>
  <c r="F34" i="26"/>
  <c r="F33" i="26"/>
  <c r="F32" i="26"/>
  <c r="F31" i="26"/>
  <c r="F30" i="26"/>
  <c r="F28" i="26"/>
  <c r="B25" i="26"/>
  <c r="B65" i="26" s="1"/>
  <c r="F23" i="26"/>
  <c r="F22" i="26"/>
  <c r="F21" i="26"/>
  <c r="F20" i="26"/>
  <c r="F19" i="26"/>
  <c r="B13" i="26"/>
  <c r="B63" i="26" s="1"/>
  <c r="F11" i="26"/>
  <c r="F10" i="26"/>
  <c r="F9" i="26"/>
  <c r="F8" i="26"/>
  <c r="F7" i="26"/>
  <c r="F6" i="26"/>
  <c r="F5" i="26"/>
  <c r="F38" i="26" l="1"/>
  <c r="F65" i="26" s="1"/>
  <c r="F24" i="26"/>
  <c r="F12" i="26"/>
  <c r="F49" i="26"/>
  <c r="B50" i="26"/>
  <c r="F64" i="26" l="1"/>
  <c r="F55" i="26"/>
  <c r="F54" i="26"/>
  <c r="F56" i="26"/>
  <c r="F53" i="26"/>
  <c r="F57" i="26" l="1"/>
  <c r="F66" i="26" s="1"/>
  <c r="F67" i="26" s="1"/>
  <c r="F68" i="26" s="1"/>
  <c r="F2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Vaccari Rodrigo</author>
  </authors>
  <commentList>
    <comment ref="E5" authorId="0" shapeId="0" xr:uid="{013AB65C-36B3-4A49-A3D5-310E28E2C029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D53" authorId="0" shapeId="0" xr:uid="{6E2FDE5F-9A40-48ED-A695-EF163B909423}">
      <text>
        <r>
          <rPr>
            <sz val="9"/>
            <color indexed="81"/>
            <rFont val="Segoe UI"/>
            <family val="2"/>
          </rPr>
          <t xml:space="preserve">Digite as embalagens que irá utilizar para venda do produto.
</t>
        </r>
      </text>
    </comment>
    <comment ref="E53" authorId="0" shapeId="0" xr:uid="{7BE4E211-5E66-4164-90F6-CF67E0CC2848}">
      <text>
        <r>
          <rPr>
            <sz val="9"/>
            <color indexed="81"/>
            <rFont val="Segoe UI"/>
            <family val="2"/>
          </rPr>
          <t>Digite o valor unitário das embalagens e outros.</t>
        </r>
      </text>
    </comment>
    <comment ref="D59" authorId="0" shapeId="0" xr:uid="{FA3CEAB5-9052-4093-899A-4029E2E1BC83}">
      <text>
        <r>
          <rPr>
            <sz val="9"/>
            <color indexed="81"/>
            <rFont val="Segoe UI"/>
            <family val="2"/>
          </rPr>
          <t>Digite o valor do número estimado de perda de forno (aproximadamente 5% a 10%)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Vaccari Rodrigo</author>
  </authors>
  <commentList>
    <comment ref="E5" authorId="0" shapeId="0" xr:uid="{8819B933-8672-4592-A931-AACF2C929A0E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D54" authorId="0" shapeId="0" xr:uid="{E79F945C-6F3A-4BF2-9B36-7823E9A25BF0}">
      <text>
        <r>
          <rPr>
            <sz val="9"/>
            <color indexed="81"/>
            <rFont val="Segoe UI"/>
            <family val="2"/>
          </rPr>
          <t xml:space="preserve">Digite as embalagens que irá utilizar para venda do produto.
</t>
        </r>
      </text>
    </comment>
    <comment ref="E54" authorId="0" shapeId="0" xr:uid="{2AF92B47-8BB6-4374-A9FC-CB7B56DB306A}">
      <text>
        <r>
          <rPr>
            <sz val="9"/>
            <color indexed="81"/>
            <rFont val="Segoe UI"/>
            <family val="2"/>
          </rPr>
          <t>Digite o valor unitário das embalagens e outros.</t>
        </r>
      </text>
    </comment>
    <comment ref="D60" authorId="0" shapeId="0" xr:uid="{9FB10C98-C9DD-4908-A942-B79BA96EF0E3}">
      <text>
        <r>
          <rPr>
            <sz val="9"/>
            <color indexed="81"/>
            <rFont val="Segoe UI"/>
            <family val="2"/>
          </rPr>
          <t>Digite o valor do número estimado de perda de forno (aproximadamente 5% a 10%)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Vaccari Rodrigo</author>
  </authors>
  <commentList>
    <comment ref="E5" authorId="0" shapeId="0" xr:uid="{9EDC3160-B829-4BC0-A477-1ED95C2D6E10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D53" authorId="0" shapeId="0" xr:uid="{441C1588-1722-40BE-97E3-78B3ED8CA2AA}">
      <text>
        <r>
          <rPr>
            <sz val="9"/>
            <color indexed="81"/>
            <rFont val="Segoe UI"/>
            <family val="2"/>
          </rPr>
          <t xml:space="preserve">Digite as embalagens que irá utilizar para venda do produto.
</t>
        </r>
      </text>
    </comment>
    <comment ref="E53" authorId="0" shapeId="0" xr:uid="{724A8AAB-48C0-444A-BDA2-D9991DF7BBE5}">
      <text>
        <r>
          <rPr>
            <sz val="9"/>
            <color indexed="81"/>
            <rFont val="Segoe UI"/>
            <family val="2"/>
          </rPr>
          <t>Digite o valor unitário das embalagens e outros.</t>
        </r>
      </text>
    </comment>
    <comment ref="D59" authorId="0" shapeId="0" xr:uid="{74F4EBB7-B125-43DD-BDAF-45764917193E}">
      <text>
        <r>
          <rPr>
            <sz val="9"/>
            <color indexed="81"/>
            <rFont val="Segoe UI"/>
            <family val="2"/>
          </rPr>
          <t>Digite o valor do número estimado de perda de forno (aproximadamente 5% a 10%)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Vaccari Rodrigo</author>
  </authors>
  <commentList>
    <comment ref="E5" authorId="0" shapeId="0" xr:uid="{BC454E3B-B189-411F-B768-43C05B229903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D53" authorId="0" shapeId="0" xr:uid="{602DDDC9-4C9C-4C63-9730-3D262F15A868}">
      <text>
        <r>
          <rPr>
            <sz val="9"/>
            <color indexed="81"/>
            <rFont val="Segoe UI"/>
            <family val="2"/>
          </rPr>
          <t xml:space="preserve">Digite as embalagens que irá utilizar para venda do produto.
</t>
        </r>
      </text>
    </comment>
    <comment ref="E53" authorId="0" shapeId="0" xr:uid="{9EADF520-4146-4286-9B47-4E1E1DE598FB}">
      <text>
        <r>
          <rPr>
            <sz val="9"/>
            <color indexed="81"/>
            <rFont val="Segoe UI"/>
            <family val="2"/>
          </rPr>
          <t>Digite o valor unitário das embalagens e outros.</t>
        </r>
      </text>
    </comment>
    <comment ref="D59" authorId="0" shapeId="0" xr:uid="{1D58E973-1917-4220-BBA8-EFD9B4F04898}">
      <text>
        <r>
          <rPr>
            <sz val="9"/>
            <color indexed="81"/>
            <rFont val="Segoe UI"/>
            <family val="2"/>
          </rPr>
          <t>Digite o valor do número estimado de perda de forno (aproximadamente 5% a 10%)</t>
        </r>
      </text>
    </comment>
  </commentList>
</comments>
</file>

<file path=xl/sharedStrings.xml><?xml version="1.0" encoding="utf-8"?>
<sst xmlns="http://schemas.openxmlformats.org/spreadsheetml/2006/main" count="407" uniqueCount="62">
  <si>
    <t>Qtde KG</t>
  </si>
  <si>
    <t>Produto</t>
  </si>
  <si>
    <t>Custo na receita</t>
  </si>
  <si>
    <t>Kg</t>
  </si>
  <si>
    <t>Qtde Kg</t>
  </si>
  <si>
    <t>Embalagem</t>
  </si>
  <si>
    <t xml:space="preserve">Qtde </t>
  </si>
  <si>
    <t>Unidades</t>
  </si>
  <si>
    <t>Saco plástico</t>
  </si>
  <si>
    <t>Rendimento Total Massa :</t>
  </si>
  <si>
    <t>Quebra de forno</t>
  </si>
  <si>
    <t>PLANILHA DE CUSTOS DA RECEITA</t>
  </si>
  <si>
    <t>Custo kg Receita</t>
  </si>
  <si>
    <t>Produto/ Ingrediente</t>
  </si>
  <si>
    <t>Custo Ingrediente Kg</t>
  </si>
  <si>
    <t>Custo Dosagem na receita</t>
  </si>
  <si>
    <t>Rendimento Recheio:</t>
  </si>
  <si>
    <t>Rendimento Acabamento:</t>
  </si>
  <si>
    <t>Embalagem/ Custo m-obra unitário</t>
  </si>
  <si>
    <t>Custo Unidade</t>
  </si>
  <si>
    <t>Fita decorativa</t>
  </si>
  <si>
    <t>Outros</t>
  </si>
  <si>
    <t>Peso Porção Corte Cru antes assar</t>
  </si>
  <si>
    <t>Peso Porção sem cobertura</t>
  </si>
  <si>
    <t>Peso Porção com Cobertura</t>
  </si>
  <si>
    <t xml:space="preserve">Total massa/ base CRU </t>
  </si>
  <si>
    <t>Total Massa com perda de Forno Kg</t>
  </si>
  <si>
    <t>Peso Unidade Kg</t>
  </si>
  <si>
    <t>Total complemento pré forno</t>
  </si>
  <si>
    <t>Total Produto Acabado  KG e R$ da Receita</t>
  </si>
  <si>
    <t>Total Cobertura/ Acabamento</t>
  </si>
  <si>
    <t xml:space="preserve">Custo Unitário Peça </t>
  </si>
  <si>
    <t>Sugestão de venda Unitária R$</t>
  </si>
  <si>
    <t>Recheio:</t>
  </si>
  <si>
    <t>Rendimento Reforço:</t>
  </si>
  <si>
    <t>Rendimento esponja:</t>
  </si>
  <si>
    <t>Markup</t>
  </si>
  <si>
    <t>Preço do quilo da receita</t>
  </si>
  <si>
    <t xml:space="preserve">Farinha de Trigo </t>
  </si>
  <si>
    <t xml:space="preserve">Água </t>
  </si>
  <si>
    <t>Cobertura</t>
  </si>
  <si>
    <t xml:space="preserve">Tegral Merengue </t>
  </si>
  <si>
    <t xml:space="preserve">Ovos </t>
  </si>
  <si>
    <t xml:space="preserve">1ª Etapa - Massa Frola </t>
  </si>
  <si>
    <t xml:space="preserve">Leite </t>
  </si>
  <si>
    <t xml:space="preserve">CPTFinesse </t>
  </si>
  <si>
    <t xml:space="preserve">Morangos </t>
  </si>
  <si>
    <t xml:space="preserve">Xerém de Amendoim </t>
  </si>
  <si>
    <t>Manteiga</t>
  </si>
  <si>
    <t xml:space="preserve">Açúcar </t>
  </si>
  <si>
    <t xml:space="preserve">Harmony Morango </t>
  </si>
  <si>
    <t xml:space="preserve">2ª Etapa - Creme confeiteiro </t>
  </si>
  <si>
    <t xml:space="preserve">Corante Vermelho </t>
  </si>
  <si>
    <t xml:space="preserve">Carat Mais Sabor Branco </t>
  </si>
  <si>
    <t xml:space="preserve">Chocolanté Branco </t>
  </si>
  <si>
    <t xml:space="preserve">Fruitiful Morango </t>
  </si>
  <si>
    <t xml:space="preserve">Grãos macios </t>
  </si>
  <si>
    <t xml:space="preserve">Leite de Aveia </t>
  </si>
  <si>
    <t xml:space="preserve">Harmony Cold Neutro </t>
  </si>
  <si>
    <t xml:space="preserve">Belcolade Selection Blanc </t>
  </si>
  <si>
    <t xml:space="preserve">Pistache </t>
  </si>
  <si>
    <t xml:space="preserve">Belcolade Selection Branco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</si>
</sst>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00"/>
    <numFmt numFmtId="166" formatCode="_-&quot;R$&quot;* #,##0.00_-;\-&quot;R$&quot;* #,##0.00_-;_-&quot;R$&quot;* &quot;-&quot;??_-;_-@_-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TH SarabunPSK"/>
      <family val="2"/>
      <charset val="22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7" fillId="2" borderId="0" xfId="5" applyFont="1" applyFill="1"/>
    <xf numFmtId="0" fontId="8" fillId="2" borderId="0" xfId="5" applyFont="1" applyFill="1"/>
    <xf numFmtId="0" fontId="10" fillId="3" borderId="1" xfId="5" applyFont="1" applyFill="1" applyBorder="1" applyAlignment="1">
      <alignment horizontal="center"/>
    </xf>
    <xf numFmtId="0" fontId="10" fillId="3" borderId="17" xfId="5" applyFont="1" applyFill="1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0" fontId="6" fillId="4" borderId="1" xfId="5" applyFont="1" applyFill="1" applyBorder="1" applyAlignment="1" applyProtection="1">
      <alignment horizontal="left" vertical="center"/>
      <protection locked="0"/>
    </xf>
    <xf numFmtId="0" fontId="6" fillId="4" borderId="8" xfId="5" applyFont="1" applyFill="1" applyBorder="1" applyAlignment="1" applyProtection="1">
      <alignment horizontal="left" vertical="center"/>
      <protection locked="0"/>
    </xf>
    <xf numFmtId="165" fontId="8" fillId="2" borderId="9" xfId="5" applyNumberFormat="1" applyFont="1" applyFill="1" applyBorder="1" applyAlignment="1">
      <alignment horizontal="center"/>
    </xf>
    <xf numFmtId="9" fontId="6" fillId="4" borderId="19" xfId="6" applyFont="1" applyFill="1" applyBorder="1" applyAlignment="1" applyProtection="1">
      <alignment horizontal="center"/>
      <protection locked="0"/>
    </xf>
    <xf numFmtId="0" fontId="6" fillId="2" borderId="0" xfId="7" applyFont="1" applyFill="1"/>
    <xf numFmtId="0" fontId="8" fillId="2" borderId="0" xfId="5" applyFont="1" applyFill="1" applyAlignment="1">
      <alignment horizontal="center"/>
    </xf>
    <xf numFmtId="44" fontId="6" fillId="4" borderId="2" xfId="8" applyFont="1" applyFill="1" applyBorder="1" applyAlignment="1" applyProtection="1">
      <protection locked="0"/>
    </xf>
    <xf numFmtId="44" fontId="6" fillId="2" borderId="1" xfId="7" applyNumberFormat="1" applyFont="1" applyFill="1" applyBorder="1"/>
    <xf numFmtId="44" fontId="6" fillId="2" borderId="0" xfId="7" applyNumberFormat="1" applyFont="1" applyFill="1"/>
    <xf numFmtId="44" fontId="8" fillId="2" borderId="1" xfId="7" applyNumberFormat="1" applyFont="1" applyFill="1" applyBorder="1"/>
    <xf numFmtId="0" fontId="6" fillId="3" borderId="7" xfId="7" applyFont="1" applyFill="1" applyBorder="1"/>
    <xf numFmtId="44" fontId="6" fillId="2" borderId="17" xfId="7" applyNumberFormat="1" applyFont="1" applyFill="1" applyBorder="1"/>
    <xf numFmtId="44" fontId="8" fillId="2" borderId="0" xfId="7" applyNumberFormat="1" applyFont="1" applyFill="1"/>
    <xf numFmtId="44" fontId="6" fillId="3" borderId="7" xfId="7" applyNumberFormat="1" applyFont="1" applyFill="1" applyBorder="1"/>
    <xf numFmtId="9" fontId="6" fillId="2" borderId="0" xfId="6" applyFont="1" applyFill="1"/>
    <xf numFmtId="166" fontId="6" fillId="2" borderId="1" xfId="9" applyFont="1" applyFill="1" applyBorder="1"/>
    <xf numFmtId="44" fontId="6" fillId="4" borderId="3" xfId="8" applyFont="1" applyFill="1" applyBorder="1" applyAlignment="1" applyProtection="1">
      <protection locked="0"/>
    </xf>
    <xf numFmtId="44" fontId="6" fillId="2" borderId="8" xfId="7" applyNumberFormat="1" applyFont="1" applyFill="1" applyBorder="1"/>
    <xf numFmtId="44" fontId="5" fillId="2" borderId="0" xfId="7" applyNumberFormat="1" applyFont="1" applyFill="1"/>
    <xf numFmtId="0" fontId="1" fillId="2" borderId="0" xfId="7" applyFill="1"/>
    <xf numFmtId="44" fontId="8" fillId="3" borderId="22" xfId="7" applyNumberFormat="1" applyFont="1" applyFill="1" applyBorder="1"/>
    <xf numFmtId="44" fontId="8" fillId="2" borderId="26" xfId="8" applyFont="1" applyFill="1" applyBorder="1"/>
    <xf numFmtId="44" fontId="9" fillId="2" borderId="12" xfId="7" applyNumberFormat="1" applyFont="1" applyFill="1" applyBorder="1"/>
    <xf numFmtId="166" fontId="9" fillId="2" borderId="19" xfId="9" applyFont="1" applyFill="1" applyBorder="1"/>
    <xf numFmtId="165" fontId="9" fillId="2" borderId="26" xfId="5" applyNumberFormat="1" applyFont="1" applyFill="1" applyBorder="1" applyAlignment="1">
      <alignment horizontal="center"/>
    </xf>
    <xf numFmtId="166" fontId="6" fillId="2" borderId="9" xfId="9" applyFont="1" applyFill="1" applyBorder="1" applyAlignment="1" applyProtection="1">
      <alignment horizontal="center" vertical="center"/>
    </xf>
    <xf numFmtId="44" fontId="8" fillId="5" borderId="0" xfId="5" applyNumberFormat="1" applyFont="1" applyFill="1" applyAlignment="1">
      <alignment horizontal="left"/>
    </xf>
    <xf numFmtId="0" fontId="8" fillId="3" borderId="2" xfId="5" applyFont="1" applyFill="1" applyBorder="1" applyProtection="1">
      <protection locked="0"/>
    </xf>
    <xf numFmtId="0" fontId="6" fillId="2" borderId="0" xfId="5" applyFont="1" applyFill="1" applyProtection="1">
      <protection locked="0"/>
    </xf>
    <xf numFmtId="0" fontId="8" fillId="3" borderId="2" xfId="5" applyFont="1" applyFill="1" applyBorder="1" applyAlignment="1" applyProtection="1">
      <alignment horizontal="center"/>
      <protection locked="0"/>
    </xf>
    <xf numFmtId="165" fontId="6" fillId="2" borderId="1" xfId="5" applyNumberFormat="1" applyFont="1" applyFill="1" applyBorder="1" applyAlignment="1" applyProtection="1">
      <alignment horizontal="center"/>
      <protection locked="0"/>
    </xf>
    <xf numFmtId="0" fontId="6" fillId="2" borderId="1" xfId="5" applyFont="1" applyFill="1" applyBorder="1" applyAlignment="1" applyProtection="1">
      <alignment horizontal="center"/>
      <protection locked="0"/>
    </xf>
    <xf numFmtId="0" fontId="6" fillId="2" borderId="1" xfId="5" applyFont="1" applyFill="1" applyBorder="1" applyAlignment="1" applyProtection="1">
      <alignment horizontal="left" vertical="center"/>
      <protection locked="0"/>
    </xf>
    <xf numFmtId="0" fontId="6" fillId="2" borderId="3" xfId="5" applyFont="1" applyFill="1" applyBorder="1" applyProtection="1">
      <protection locked="0"/>
    </xf>
    <xf numFmtId="0" fontId="6" fillId="2" borderId="4" xfId="5" applyFont="1" applyFill="1" applyBorder="1" applyProtection="1">
      <protection locked="0"/>
    </xf>
    <xf numFmtId="0" fontId="6" fillId="3" borderId="13" xfId="5" applyFont="1" applyFill="1" applyBorder="1" applyProtection="1">
      <protection locked="0"/>
    </xf>
    <xf numFmtId="0" fontId="8" fillId="3" borderId="5" xfId="5" applyFont="1" applyFill="1" applyBorder="1" applyProtection="1">
      <protection locked="0"/>
    </xf>
    <xf numFmtId="0" fontId="6" fillId="3" borderId="16" xfId="5" applyFont="1" applyFill="1" applyBorder="1" applyProtection="1">
      <protection locked="0"/>
    </xf>
    <xf numFmtId="0" fontId="8" fillId="3" borderId="17" xfId="3" applyFont="1" applyFill="1" applyBorder="1" applyAlignment="1" applyProtection="1">
      <alignment horizontal="center" vertical="center"/>
      <protection locked="0"/>
    </xf>
    <xf numFmtId="0" fontId="8" fillId="3" borderId="5" xfId="5" applyFont="1" applyFill="1" applyBorder="1" applyAlignment="1" applyProtection="1">
      <alignment horizontal="center"/>
      <protection locked="0"/>
    </xf>
    <xf numFmtId="0" fontId="6" fillId="2" borderId="17" xfId="5" applyFont="1" applyFill="1" applyBorder="1" applyAlignment="1" applyProtection="1">
      <alignment horizontal="center"/>
      <protection locked="0"/>
    </xf>
    <xf numFmtId="0" fontId="6" fillId="2" borderId="17" xfId="5" applyFont="1" applyFill="1" applyBorder="1" applyAlignment="1" applyProtection="1">
      <alignment horizontal="left" vertical="center"/>
      <protection locked="0"/>
    </xf>
    <xf numFmtId="0" fontId="8" fillId="2" borderId="1" xfId="5" applyFont="1" applyFill="1" applyBorder="1" applyProtection="1">
      <protection locked="0"/>
    </xf>
    <xf numFmtId="0" fontId="8" fillId="3" borderId="13" xfId="5" applyFont="1" applyFill="1" applyBorder="1" applyProtection="1">
      <protection locked="0"/>
    </xf>
    <xf numFmtId="0" fontId="8" fillId="3" borderId="18" xfId="3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5" fontId="6" fillId="2" borderId="5" xfId="5" applyNumberFormat="1" applyFont="1" applyFill="1" applyBorder="1" applyAlignment="1" applyProtection="1">
      <alignment horizontal="center"/>
      <protection locked="0"/>
    </xf>
    <xf numFmtId="0" fontId="6" fillId="2" borderId="6" xfId="5" applyFont="1" applyFill="1" applyBorder="1" applyProtection="1">
      <protection locked="0"/>
    </xf>
    <xf numFmtId="0" fontId="8" fillId="3" borderId="1" xfId="5" applyFont="1" applyFill="1" applyBorder="1" applyAlignment="1" applyProtection="1">
      <alignment horizontal="center"/>
      <protection locked="0"/>
    </xf>
    <xf numFmtId="1" fontId="6" fillId="2" borderId="1" xfId="5" applyNumberFormat="1" applyFont="1" applyFill="1" applyBorder="1" applyAlignment="1" applyProtection="1">
      <alignment horizontal="center"/>
      <protection locked="0"/>
    </xf>
    <xf numFmtId="0" fontId="6" fillId="2" borderId="8" xfId="5" applyFont="1" applyFill="1" applyBorder="1" applyAlignment="1" applyProtection="1">
      <alignment horizontal="center"/>
      <protection locked="0"/>
    </xf>
    <xf numFmtId="0" fontId="8" fillId="2" borderId="7" xfId="5" applyFont="1" applyFill="1" applyBorder="1" applyProtection="1">
      <protection locked="0"/>
    </xf>
    <xf numFmtId="0" fontId="6" fillId="2" borderId="0" xfId="7" applyFont="1" applyFill="1" applyProtection="1">
      <protection locked="0"/>
    </xf>
    <xf numFmtId="0" fontId="8" fillId="3" borderId="20" xfId="5" applyFont="1" applyFill="1" applyBorder="1" applyProtection="1"/>
    <xf numFmtId="0" fontId="8" fillId="3" borderId="21" xfId="5" applyFont="1" applyFill="1" applyBorder="1" applyProtection="1"/>
    <xf numFmtId="165" fontId="6" fillId="2" borderId="19" xfId="5" applyNumberFormat="1" applyFont="1" applyFill="1" applyBorder="1" applyAlignment="1" applyProtection="1">
      <alignment horizontal="center"/>
    </xf>
    <xf numFmtId="0" fontId="8" fillId="2" borderId="0" xfId="5" applyFont="1" applyFill="1" applyProtection="1"/>
    <xf numFmtId="0" fontId="11" fillId="3" borderId="20" xfId="5" applyFont="1" applyFill="1" applyBorder="1" applyProtection="1"/>
    <xf numFmtId="0" fontId="5" fillId="3" borderId="21" xfId="5" applyFont="1" applyFill="1" applyBorder="1" applyProtection="1"/>
    <xf numFmtId="165" fontId="13" fillId="2" borderId="19" xfId="5" applyNumberFormat="1" applyFont="1" applyFill="1" applyBorder="1" applyAlignment="1" applyProtection="1">
      <alignment horizontal="center"/>
    </xf>
    <xf numFmtId="0" fontId="11" fillId="2" borderId="0" xfId="5" applyFont="1" applyFill="1" applyProtection="1"/>
    <xf numFmtId="0" fontId="6" fillId="3" borderId="20" xfId="7" applyFont="1" applyFill="1" applyBorder="1" applyProtection="1"/>
    <xf numFmtId="0" fontId="8" fillId="3" borderId="19" xfId="5" applyFont="1" applyFill="1" applyBorder="1" applyProtection="1"/>
    <xf numFmtId="0" fontId="8" fillId="3" borderId="22" xfId="7" applyFont="1" applyFill="1" applyBorder="1" applyAlignment="1" applyProtection="1">
      <alignment horizontal="center"/>
    </xf>
    <xf numFmtId="0" fontId="6" fillId="2" borderId="0" xfId="7" applyFont="1" applyFill="1" applyProtection="1"/>
    <xf numFmtId="165" fontId="8" fillId="2" borderId="23" xfId="7" applyNumberFormat="1" applyFont="1" applyFill="1" applyBorder="1" applyAlignment="1" applyProtection="1">
      <alignment horizontal="center"/>
    </xf>
    <xf numFmtId="0" fontId="6" fillId="2" borderId="24" xfId="5" applyFont="1" applyFill="1" applyBorder="1" applyProtection="1"/>
    <xf numFmtId="165" fontId="8" fillId="2" borderId="25" xfId="7" applyNumberFormat="1" applyFont="1" applyFill="1" applyBorder="1" applyAlignment="1" applyProtection="1">
      <alignment horizontal="center"/>
    </xf>
    <xf numFmtId="0" fontId="6" fillId="2" borderId="0" xfId="5" applyFont="1" applyFill="1" applyProtection="1"/>
    <xf numFmtId="167" fontId="14" fillId="2" borderId="10" xfId="5" applyNumberFormat="1" applyFont="1" applyFill="1" applyBorder="1" applyAlignment="1" applyProtection="1">
      <alignment horizontal="center"/>
    </xf>
    <xf numFmtId="0" fontId="6" fillId="3" borderId="11" xfId="5" applyFont="1" applyFill="1" applyBorder="1" applyProtection="1"/>
    <xf numFmtId="165" fontId="8" fillId="2" borderId="27" xfId="7" applyNumberFormat="1" applyFont="1" applyFill="1" applyBorder="1" applyAlignment="1" applyProtection="1">
      <alignment horizontal="center"/>
    </xf>
    <xf numFmtId="0" fontId="6" fillId="2" borderId="28" xfId="5" applyFont="1" applyFill="1" applyBorder="1" applyProtection="1"/>
    <xf numFmtId="0" fontId="8" fillId="3" borderId="15" xfId="7" applyFont="1" applyFill="1" applyBorder="1" applyAlignment="1" applyProtection="1">
      <alignment horizontal="right"/>
    </xf>
    <xf numFmtId="165" fontId="8" fillId="2" borderId="14" xfId="7" applyNumberFormat="1" applyFont="1" applyFill="1" applyBorder="1" applyProtection="1"/>
    <xf numFmtId="0" fontId="6" fillId="3" borderId="10" xfId="7" applyFont="1" applyFill="1" applyBorder="1" applyProtection="1"/>
    <xf numFmtId="0" fontId="6" fillId="3" borderId="11" xfId="7" applyFont="1" applyFill="1" applyBorder="1" applyProtection="1"/>
    <xf numFmtId="44" fontId="8" fillId="2" borderId="1" xfId="7" applyNumberFormat="1" applyFont="1" applyFill="1" applyBorder="1" applyProtection="1">
      <protection locked="0"/>
    </xf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8" fillId="2" borderId="1" xfId="5" applyFont="1" applyFill="1" applyBorder="1" applyProtection="1"/>
    <xf numFmtId="165" fontId="6" fillId="2" borderId="14" xfId="5" applyNumberFormat="1" applyFont="1" applyFill="1" applyBorder="1" applyAlignment="1" applyProtection="1">
      <alignment horizontal="center"/>
    </xf>
    <xf numFmtId="0" fontId="6" fillId="2" borderId="15" xfId="5" applyFont="1" applyFill="1" applyBorder="1" applyProtection="1"/>
    <xf numFmtId="0" fontId="6" fillId="2" borderId="0" xfId="5" applyFont="1" applyFill="1" applyAlignment="1" applyProtection="1">
      <alignment horizontal="left" vertical="center"/>
    </xf>
    <xf numFmtId="44" fontId="6" fillId="2" borderId="0" xfId="8" applyFont="1" applyFill="1" applyBorder="1" applyAlignment="1" applyProtection="1"/>
    <xf numFmtId="0" fontId="8" fillId="3" borderId="2" xfId="5" applyFont="1" applyFill="1" applyBorder="1" applyProtection="1"/>
    <xf numFmtId="0" fontId="6" fillId="3" borderId="7" xfId="5" applyFont="1" applyFill="1" applyBorder="1" applyProtection="1"/>
    <xf numFmtId="0" fontId="9" fillId="2" borderId="0" xfId="7" applyFont="1" applyFill="1" applyProtection="1"/>
    <xf numFmtId="0" fontId="8" fillId="3" borderId="1" xfId="3" applyFont="1" applyFill="1" applyBorder="1" applyAlignment="1" applyProtection="1">
      <alignment horizontal="center" vertical="center"/>
    </xf>
    <xf numFmtId="0" fontId="8" fillId="3" borderId="2" xfId="5" applyFont="1" applyFill="1" applyBorder="1" applyAlignment="1" applyProtection="1">
      <alignment horizontal="center"/>
    </xf>
    <xf numFmtId="0" fontId="10" fillId="3" borderId="1" xfId="5" applyFont="1" applyFill="1" applyBorder="1" applyAlignment="1" applyProtection="1">
      <alignment horizontal="center"/>
    </xf>
    <xf numFmtId="44" fontId="6" fillId="2" borderId="5" xfId="8" applyFont="1" applyFill="1" applyBorder="1" applyAlignment="1" applyProtection="1">
      <protection locked="0"/>
    </xf>
    <xf numFmtId="44" fontId="6" fillId="2" borderId="2" xfId="8" applyFont="1" applyFill="1" applyBorder="1" applyAlignment="1" applyProtection="1">
      <protection locked="0"/>
    </xf>
    <xf numFmtId="0" fontId="8" fillId="3" borderId="5" xfId="5" applyFont="1" applyFill="1" applyBorder="1" applyAlignment="1" applyProtection="1">
      <alignment horizontal="center"/>
      <protection locked="0"/>
    </xf>
    <xf numFmtId="0" fontId="8" fillId="3" borderId="2" xfId="5" applyFont="1" applyFill="1" applyBorder="1" applyAlignment="1" applyProtection="1">
      <alignment horizontal="center"/>
      <protection locked="0"/>
    </xf>
    <xf numFmtId="0" fontId="8" fillId="3" borderId="1" xfId="5" applyFont="1" applyFill="1" applyBorder="1" applyAlignment="1">
      <alignment horizontal="center"/>
    </xf>
    <xf numFmtId="44" fontId="6" fillId="2" borderId="2" xfId="8" applyNumberFormat="1" applyFont="1" applyFill="1" applyBorder="1" applyAlignment="1" applyProtection="1">
      <protection locked="0"/>
    </xf>
    <xf numFmtId="0" fontId="8" fillId="3" borderId="5" xfId="5" applyFont="1" applyFill="1" applyBorder="1" applyAlignment="1" applyProtection="1">
      <alignment horizontal="center"/>
      <protection locked="0"/>
    </xf>
    <xf numFmtId="0" fontId="8" fillId="3" borderId="2" xfId="5" applyFont="1" applyFill="1" applyBorder="1" applyAlignment="1" applyProtection="1">
      <alignment horizontal="center"/>
      <protection locked="0"/>
    </xf>
    <xf numFmtId="0" fontId="8" fillId="3" borderId="10" xfId="5" applyFont="1" applyFill="1" applyBorder="1" applyAlignment="1" applyProtection="1">
      <alignment horizontal="center"/>
      <protection locked="0"/>
    </xf>
    <xf numFmtId="0" fontId="8" fillId="3" borderId="11" xfId="5" applyFont="1" applyFill="1" applyBorder="1" applyAlignment="1" applyProtection="1">
      <alignment horizontal="center"/>
      <protection locked="0"/>
    </xf>
    <xf numFmtId="0" fontId="8" fillId="3" borderId="12" xfId="5" applyFont="1" applyFill="1" applyBorder="1" applyAlignment="1" applyProtection="1">
      <alignment horizontal="center"/>
      <protection locked="0"/>
    </xf>
    <xf numFmtId="0" fontId="12" fillId="2" borderId="0" xfId="7" applyFont="1" applyFill="1" applyAlignment="1">
      <alignment horizontal="center" vertical="center"/>
    </xf>
    <xf numFmtId="0" fontId="8" fillId="3" borderId="1" xfId="5" applyFont="1" applyFill="1" applyBorder="1" applyAlignment="1" applyProtection="1">
      <alignment horizontal="center"/>
    </xf>
    <xf numFmtId="0" fontId="8" fillId="3" borderId="5" xfId="5" applyFont="1" applyFill="1" applyBorder="1" applyAlignment="1" applyProtection="1">
      <alignment horizontal="center"/>
      <protection locked="0"/>
    </xf>
    <xf numFmtId="0" fontId="8" fillId="3" borderId="6" xfId="5" applyFont="1" applyFill="1" applyBorder="1" applyAlignment="1" applyProtection="1">
      <alignment horizontal="center"/>
      <protection locked="0"/>
    </xf>
    <xf numFmtId="0" fontId="8" fillId="3" borderId="2" xfId="5" applyFont="1" applyFill="1" applyBorder="1" applyAlignment="1" applyProtection="1">
      <alignment horizontal="center"/>
      <protection locked="0"/>
    </xf>
    <xf numFmtId="0" fontId="8" fillId="3" borderId="7" xfId="5" applyFont="1" applyFill="1" applyBorder="1" applyAlignment="1" applyProtection="1">
      <alignment horizontal="center"/>
      <protection locked="0"/>
    </xf>
    <xf numFmtId="9" fontId="6" fillId="5" borderId="0" xfId="10" applyFont="1" applyFill="1" applyBorder="1" applyAlignment="1" applyProtection="1">
      <alignment horizontal="center"/>
      <protection locked="0"/>
    </xf>
    <xf numFmtId="9" fontId="6" fillId="5" borderId="0" xfId="10" applyFont="1" applyFill="1" applyAlignment="1" applyProtection="1">
      <alignment horizontal="center"/>
      <protection locked="0"/>
    </xf>
    <xf numFmtId="0" fontId="8" fillId="2" borderId="23" xfId="7" applyFont="1" applyFill="1" applyBorder="1" applyAlignment="1">
      <alignment horizontal="center" vertical="center"/>
    </xf>
    <xf numFmtId="0" fontId="8" fillId="2" borderId="0" xfId="7" applyFont="1" applyFill="1" applyAlignment="1">
      <alignment horizontal="center" vertical="center"/>
    </xf>
    <xf numFmtId="0" fontId="10" fillId="3" borderId="10" xfId="7" applyFont="1" applyFill="1" applyBorder="1" applyAlignment="1">
      <alignment horizontal="center"/>
    </xf>
    <xf numFmtId="0" fontId="10" fillId="3" borderId="11" xfId="7" applyFont="1" applyFill="1" applyBorder="1" applyAlignment="1">
      <alignment horizontal="center"/>
    </xf>
    <xf numFmtId="0" fontId="8" fillId="3" borderId="10" xfId="5" applyFont="1" applyFill="1" applyBorder="1" applyAlignment="1">
      <alignment horizontal="center"/>
    </xf>
    <xf numFmtId="0" fontId="8" fillId="3" borderId="11" xfId="5" applyFont="1" applyFill="1" applyBorder="1" applyAlignment="1">
      <alignment horizontal="center"/>
    </xf>
    <xf numFmtId="0" fontId="8" fillId="3" borderId="10" xfId="7" applyFont="1" applyFill="1" applyBorder="1" applyAlignment="1" applyProtection="1">
      <alignment horizontal="right"/>
    </xf>
    <xf numFmtId="0" fontId="8" fillId="3" borderId="11" xfId="7" applyFont="1" applyFill="1" applyBorder="1" applyAlignment="1" applyProtection="1">
      <alignment horizontal="right"/>
    </xf>
    <xf numFmtId="0" fontId="8" fillId="3" borderId="20" xfId="7" applyFont="1" applyFill="1" applyBorder="1" applyAlignment="1" applyProtection="1">
      <alignment horizontal="right"/>
    </xf>
    <xf numFmtId="0" fontId="8" fillId="3" borderId="21" xfId="7" applyFont="1" applyFill="1" applyBorder="1" applyAlignment="1" applyProtection="1">
      <alignment horizontal="right"/>
    </xf>
    <xf numFmtId="0" fontId="6" fillId="3" borderId="11" xfId="7" applyFont="1" applyFill="1" applyBorder="1" applyAlignment="1" applyProtection="1">
      <alignment horizontal="right"/>
    </xf>
  </cellXfs>
  <cellStyles count="11">
    <cellStyle name="Moeda 2" xfId="4" xr:uid="{13C4E1A8-7C51-4D7D-A3E0-2D03D9714624}"/>
    <cellStyle name="Moeda 2 2" xfId="8" xr:uid="{45F7A2A9-04A4-44C8-B9CE-A2021E63CFA4}"/>
    <cellStyle name="Moeda 3" xfId="9" xr:uid="{0B0B0CE4-718B-4ECF-B478-B54F8B8D2C7C}"/>
    <cellStyle name="Normal" xfId="0" builtinId="0"/>
    <cellStyle name="Normal 2" xfId="1" xr:uid="{00000000-0005-0000-0000-000002000000}"/>
    <cellStyle name="Normal 2 2" xfId="5" xr:uid="{25C0ACF5-563E-4977-8EB0-93A67BE6D063}"/>
    <cellStyle name="Normal 2 3" xfId="7" xr:uid="{32ADF6CF-4811-40FF-808B-EB0DF1A7CC74}"/>
    <cellStyle name="Normal 3" xfId="3" xr:uid="{6F896C2C-BCA3-4C0A-8F5F-1E2336298F2C}"/>
    <cellStyle name="Porcentagem" xfId="10" builtinId="5"/>
    <cellStyle name="Porcentagem 2" xfId="6" xr:uid="{B974DC08-E5DE-4629-9F3B-E4CD6060CC7C}"/>
    <cellStyle name="Vírgula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166757" cy="12801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231460C4-464A-4DCF-9B5F-6F8084DA0E64}"/>
            </a:ext>
          </a:extLst>
        </xdr:cNvPr>
        <xdr:cNvSpPr txBox="1"/>
      </xdr:nvSpPr>
      <xdr:spPr>
        <a:xfrm>
          <a:off x="0" y="182880"/>
          <a:ext cx="6166757" cy="1280160"/>
        </a:xfrm>
        <a:prstGeom prst="rect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200" b="1">
              <a:latin typeface="Constantia" pitchFamily="18" charset="0"/>
            </a:rPr>
            <a:t>Instruções de Uso</a:t>
          </a:r>
          <a:r>
            <a:rPr lang="pt-BR" sz="1200" b="1" baseline="0">
              <a:latin typeface="Constantia" pitchFamily="18" charset="0"/>
            </a:rPr>
            <a:t> : </a:t>
          </a:r>
        </a:p>
        <a:p>
          <a:r>
            <a:rPr lang="pt-BR" sz="1200">
              <a:latin typeface="Constantia" pitchFamily="18" charset="0"/>
            </a:rPr>
            <a:t>Preencher o valor por quilo de cada ingrediente</a:t>
          </a:r>
          <a:r>
            <a:rPr lang="pt-BR" sz="1200" baseline="0">
              <a:latin typeface="Constantia" pitchFamily="18" charset="0"/>
            </a:rPr>
            <a:t> na célula pintada.</a:t>
          </a:r>
          <a:r>
            <a:rPr lang="pt-BR" sz="1200">
              <a:latin typeface="Constantia" pitchFamily="18" charset="0"/>
            </a:rPr>
            <a:t> </a:t>
          </a:r>
        </a:p>
        <a:p>
          <a:r>
            <a:rPr lang="pt-BR" sz="1200">
              <a:latin typeface="Constantia" pitchFamily="18" charset="0"/>
            </a:rPr>
            <a:t>Todas as receitas terão as informações de custo atualizadas automaticamente.</a:t>
          </a:r>
          <a:endParaRPr lang="pt-BR" sz="1200" baseline="0">
            <a:latin typeface="Constantia" pitchFamily="18" charset="0"/>
          </a:endParaRPr>
        </a:p>
        <a:p>
          <a:r>
            <a:rPr lang="pt-BR" sz="1200" baseline="0">
              <a:latin typeface="Constantia" pitchFamily="18" charset="0"/>
            </a:rPr>
            <a:t>Caso queira pode digitar o preço unitário das embalagens e afins.</a:t>
          </a:r>
        </a:p>
        <a:p>
          <a:r>
            <a:rPr lang="pt-BR" sz="1200" baseline="0">
              <a:latin typeface="Constantia" pitchFamily="18" charset="0"/>
            </a:rPr>
            <a:t>Altere o markup se necessário.</a:t>
          </a:r>
        </a:p>
        <a:p>
          <a:r>
            <a:rPr lang="pt-BR" sz="1200" baseline="0">
              <a:latin typeface="Constantia" pitchFamily="18" charset="0"/>
            </a:rPr>
            <a:t>Atenção! Não alterar as fórmulas da planilha.</a:t>
          </a:r>
        </a:p>
        <a:p>
          <a:endParaRPr lang="pt-BR" sz="1200">
            <a:latin typeface="Constantia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562706</xdr:colOff>
      <xdr:row>0</xdr:row>
      <xdr:rowOff>25449</xdr:rowOff>
    </xdr:from>
    <xdr:to>
      <xdr:col>5</xdr:col>
      <xdr:colOff>1254368</xdr:colOff>
      <xdr:row>0</xdr:row>
      <xdr:rowOff>460305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28F9D5-9B0E-4F2A-BC26-950D33D04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9675" y="25449"/>
          <a:ext cx="691662" cy="434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562706</xdr:colOff>
      <xdr:row>0</xdr:row>
      <xdr:rowOff>25449</xdr:rowOff>
    </xdr:from>
    <xdr:to>
      <xdr:col>5</xdr:col>
      <xdr:colOff>1254368</xdr:colOff>
      <xdr:row>0</xdr:row>
      <xdr:rowOff>460305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21AF998-8872-49CC-96FA-A9E070F58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2581" y="25449"/>
          <a:ext cx="691662" cy="434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562706</xdr:colOff>
      <xdr:row>0</xdr:row>
      <xdr:rowOff>25449</xdr:rowOff>
    </xdr:from>
    <xdr:to>
      <xdr:col>5</xdr:col>
      <xdr:colOff>1254368</xdr:colOff>
      <xdr:row>0</xdr:row>
      <xdr:rowOff>460305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95F5066-5D86-4E88-84FD-DC8C8CDF5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2581" y="25449"/>
          <a:ext cx="691662" cy="434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562706</xdr:colOff>
      <xdr:row>0</xdr:row>
      <xdr:rowOff>25449</xdr:rowOff>
    </xdr:from>
    <xdr:to>
      <xdr:col>5</xdr:col>
      <xdr:colOff>1254368</xdr:colOff>
      <xdr:row>0</xdr:row>
      <xdr:rowOff>460305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B93424-E91E-4AB6-A14E-F45579199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2581" y="25449"/>
          <a:ext cx="691662" cy="43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841A8-10C2-4FA6-95F4-E793849C4153}">
  <sheetPr>
    <tabColor rgb="FF00B050"/>
  </sheetPr>
  <dimension ref="A1"/>
  <sheetViews>
    <sheetView showGridLines="0" workbookViewId="0">
      <selection activeCell="E18" sqref="E1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customProperties>
    <customPr name="Ibp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BAF0E-BBE2-4F70-9A06-CE90D584BE39}">
  <sheetPr>
    <tabColor rgb="FF00B050"/>
    <pageSetUpPr fitToPage="1"/>
  </sheetPr>
  <dimension ref="A1:H69"/>
  <sheetViews>
    <sheetView showGridLines="0" tabSelected="1" topLeftCell="A53" zoomScale="115" zoomScaleNormal="115" zoomScaleSheetLayoutView="130" workbookViewId="0">
      <selection activeCell="E69" sqref="E69"/>
    </sheetView>
  </sheetViews>
  <sheetFormatPr defaultColWidth="0" defaultRowHeight="13.9" customHeight="1" zeroHeight="1" outlineLevelRow="1" x14ac:dyDescent="0.2"/>
  <cols>
    <col min="1" max="1" width="2.42578125" style="10" customWidth="1"/>
    <col min="2" max="2" width="9.5703125" style="10" bestFit="1" customWidth="1"/>
    <col min="3" max="3" width="15.28515625" style="10" customWidth="1"/>
    <col min="4" max="4" width="52.140625" style="10" customWidth="1"/>
    <col min="5" max="5" width="19.85546875" style="10" bestFit="1" customWidth="1"/>
    <col min="6" max="6" width="19" style="10" customWidth="1"/>
    <col min="7" max="7" width="3.7109375" style="10" customWidth="1"/>
    <col min="8" max="8" width="4.140625" style="10" customWidth="1"/>
    <col min="9" max="16384" width="9.140625" style="10" hidden="1"/>
  </cols>
  <sheetData>
    <row r="1" spans="2:8" ht="42" customHeight="1" x14ac:dyDescent="0.2">
      <c r="D1" s="108" t="s">
        <v>11</v>
      </c>
      <c r="E1" s="108"/>
    </row>
    <row r="2" spans="2:8" ht="18.75" x14ac:dyDescent="0.3">
      <c r="B2" s="1"/>
      <c r="C2" s="2"/>
      <c r="D2" s="2"/>
      <c r="E2" s="2" t="s">
        <v>12</v>
      </c>
      <c r="F2" s="32">
        <f>F66</f>
        <v>15.450671607225567</v>
      </c>
      <c r="G2" s="11"/>
      <c r="H2" s="2"/>
    </row>
    <row r="3" spans="2:8" ht="12.75" x14ac:dyDescent="0.2">
      <c r="B3" s="91" t="s">
        <v>43</v>
      </c>
      <c r="C3" s="92"/>
      <c r="D3" s="93"/>
      <c r="E3" s="74"/>
      <c r="F3" s="70"/>
    </row>
    <row r="4" spans="2:8" ht="12.75" x14ac:dyDescent="0.2">
      <c r="B4" s="109" t="s">
        <v>0</v>
      </c>
      <c r="C4" s="109"/>
      <c r="D4" s="94" t="s">
        <v>13</v>
      </c>
      <c r="E4" s="95" t="s">
        <v>14</v>
      </c>
      <c r="F4" s="96" t="s">
        <v>15</v>
      </c>
      <c r="G4" s="11"/>
    </row>
    <row r="5" spans="2:8" ht="12.75" x14ac:dyDescent="0.2">
      <c r="B5" s="36">
        <v>0.25</v>
      </c>
      <c r="C5" s="37" t="s">
        <v>3</v>
      </c>
      <c r="D5" s="38" t="s">
        <v>38</v>
      </c>
      <c r="E5" s="98">
        <v>4.4000000000000004</v>
      </c>
      <c r="F5" s="13">
        <f>E5*B5</f>
        <v>1.1000000000000001</v>
      </c>
      <c r="G5" s="14"/>
    </row>
    <row r="6" spans="2:8" ht="12.75" x14ac:dyDescent="0.2">
      <c r="B6" s="36">
        <v>0.15</v>
      </c>
      <c r="C6" s="37" t="s">
        <v>3</v>
      </c>
      <c r="D6" s="38" t="s">
        <v>48</v>
      </c>
      <c r="E6" s="98">
        <v>18</v>
      </c>
      <c r="F6" s="13">
        <f t="shared" ref="F6:F37" si="0">E6*B6</f>
        <v>2.6999999999999997</v>
      </c>
      <c r="G6" s="14"/>
    </row>
    <row r="7" spans="2:8" ht="12.75" x14ac:dyDescent="0.2">
      <c r="B7" s="36">
        <v>0.1</v>
      </c>
      <c r="C7" s="37" t="s">
        <v>3</v>
      </c>
      <c r="D7" s="38" t="s">
        <v>49</v>
      </c>
      <c r="E7" s="98">
        <v>28</v>
      </c>
      <c r="F7" s="13">
        <f t="shared" si="0"/>
        <v>2.8000000000000003</v>
      </c>
      <c r="G7" s="14"/>
    </row>
    <row r="8" spans="2:8" ht="12.75" x14ac:dyDescent="0.2">
      <c r="B8" s="36">
        <v>0.03</v>
      </c>
      <c r="C8" s="37" t="s">
        <v>3</v>
      </c>
      <c r="D8" s="38" t="s">
        <v>42</v>
      </c>
      <c r="E8" s="12">
        <v>14</v>
      </c>
      <c r="F8" s="13">
        <f t="shared" si="0"/>
        <v>0.42</v>
      </c>
      <c r="G8" s="14"/>
    </row>
    <row r="9" spans="2:8" ht="12.75" x14ac:dyDescent="0.2">
      <c r="B9" s="36"/>
      <c r="C9" s="37" t="s">
        <v>3</v>
      </c>
      <c r="D9" s="38"/>
      <c r="E9" s="12">
        <v>0</v>
      </c>
      <c r="F9" s="13">
        <f t="shared" si="0"/>
        <v>0</v>
      </c>
      <c r="G9" s="14"/>
    </row>
    <row r="10" spans="2:8" ht="12.75" hidden="1" outlineLevel="1" x14ac:dyDescent="0.2">
      <c r="B10" s="36"/>
      <c r="C10" s="37" t="s">
        <v>3</v>
      </c>
      <c r="D10" s="38"/>
      <c r="E10" s="12">
        <v>0</v>
      </c>
      <c r="F10" s="13">
        <f t="shared" si="0"/>
        <v>0</v>
      </c>
      <c r="G10" s="14"/>
    </row>
    <row r="11" spans="2:8" ht="12.75" hidden="1" outlineLevel="1" x14ac:dyDescent="0.2">
      <c r="B11" s="36"/>
      <c r="C11" s="37" t="s">
        <v>3</v>
      </c>
      <c r="D11" s="38"/>
      <c r="E11" s="12">
        <v>0</v>
      </c>
      <c r="F11" s="13">
        <f t="shared" si="0"/>
        <v>0</v>
      </c>
      <c r="G11" s="14"/>
    </row>
    <row r="12" spans="2:8" ht="12.75" collapsed="1" x14ac:dyDescent="0.2">
      <c r="B12" s="84" t="s">
        <v>35</v>
      </c>
      <c r="C12" s="85"/>
      <c r="D12" s="89"/>
      <c r="E12" s="90"/>
      <c r="F12" s="83">
        <f>SUM(F5:F11)</f>
        <v>7.02</v>
      </c>
      <c r="G12" s="14"/>
    </row>
    <row r="13" spans="2:8" ht="12.75" customHeight="1" x14ac:dyDescent="0.2">
      <c r="B13" s="87">
        <f>SUM(B5:B11)</f>
        <v>0.53</v>
      </c>
      <c r="C13" s="88" t="s">
        <v>3</v>
      </c>
      <c r="D13" s="74"/>
      <c r="E13" s="74"/>
      <c r="F13" s="58"/>
    </row>
    <row r="14" spans="2:8" ht="12.75" customHeight="1" x14ac:dyDescent="0.2">
      <c r="B14" s="33" t="s">
        <v>51</v>
      </c>
      <c r="C14" s="41"/>
      <c r="D14" s="41"/>
      <c r="E14" s="41"/>
      <c r="F14" s="16"/>
    </row>
    <row r="15" spans="2:8" ht="12.75" x14ac:dyDescent="0.2">
      <c r="B15" s="42"/>
      <c r="C15" s="43"/>
      <c r="D15" s="44" t="s">
        <v>13</v>
      </c>
      <c r="E15" s="45" t="s">
        <v>14</v>
      </c>
      <c r="F15" s="4" t="s">
        <v>15</v>
      </c>
      <c r="G15" s="14"/>
    </row>
    <row r="16" spans="2:8" ht="12.75" x14ac:dyDescent="0.2">
      <c r="B16" s="36">
        <v>0.7</v>
      </c>
      <c r="C16" s="46" t="s">
        <v>3</v>
      </c>
      <c r="D16" s="47" t="s">
        <v>44</v>
      </c>
      <c r="E16" s="97">
        <v>4.5</v>
      </c>
      <c r="F16" s="17">
        <f t="shared" si="0"/>
        <v>3.15</v>
      </c>
      <c r="G16" s="14"/>
    </row>
    <row r="17" spans="2:8" ht="12.75" x14ac:dyDescent="0.2">
      <c r="B17" s="36">
        <v>0.28000000000000003</v>
      </c>
      <c r="C17" s="37" t="s">
        <v>3</v>
      </c>
      <c r="D17" s="38" t="s">
        <v>45</v>
      </c>
      <c r="E17" s="98">
        <v>11.1</v>
      </c>
      <c r="F17" s="13">
        <f t="shared" si="0"/>
        <v>3.1080000000000001</v>
      </c>
      <c r="G17" s="14"/>
    </row>
    <row r="18" spans="2:8" ht="12.75" x14ac:dyDescent="0.2">
      <c r="B18" s="36"/>
      <c r="C18" s="37"/>
      <c r="D18" s="38"/>
      <c r="E18" s="102"/>
      <c r="F18" s="13">
        <f t="shared" si="0"/>
        <v>0</v>
      </c>
      <c r="G18" s="14"/>
    </row>
    <row r="19" spans="2:8" ht="12.75" hidden="1" outlineLevel="1" x14ac:dyDescent="0.2">
      <c r="B19" s="36"/>
      <c r="C19" s="37" t="s">
        <v>3</v>
      </c>
      <c r="D19" s="38"/>
      <c r="E19" s="12">
        <v>0</v>
      </c>
      <c r="F19" s="13">
        <f t="shared" si="0"/>
        <v>0</v>
      </c>
      <c r="G19" s="14"/>
    </row>
    <row r="20" spans="2:8" ht="12.75" hidden="1" outlineLevel="1" x14ac:dyDescent="0.2">
      <c r="B20" s="36"/>
      <c r="C20" s="37" t="s">
        <v>3</v>
      </c>
      <c r="D20" s="38"/>
      <c r="E20" s="12">
        <v>0</v>
      </c>
      <c r="F20" s="13">
        <f t="shared" si="0"/>
        <v>0</v>
      </c>
      <c r="G20" s="14"/>
    </row>
    <row r="21" spans="2:8" ht="12.75" hidden="1" outlineLevel="1" x14ac:dyDescent="0.2">
      <c r="B21" s="36"/>
      <c r="C21" s="37" t="s">
        <v>3</v>
      </c>
      <c r="D21" s="38"/>
      <c r="E21" s="12">
        <v>0</v>
      </c>
      <c r="F21" s="13">
        <f t="shared" si="0"/>
        <v>0</v>
      </c>
      <c r="G21" s="14"/>
    </row>
    <row r="22" spans="2:8" ht="12.75" hidden="1" outlineLevel="1" x14ac:dyDescent="0.2">
      <c r="B22" s="36"/>
      <c r="C22" s="37" t="s">
        <v>3</v>
      </c>
      <c r="D22" s="38"/>
      <c r="E22" s="12">
        <v>0</v>
      </c>
      <c r="F22" s="13">
        <f t="shared" si="0"/>
        <v>0</v>
      </c>
      <c r="G22" s="14"/>
    </row>
    <row r="23" spans="2:8" ht="12.75" hidden="1" outlineLevel="1" x14ac:dyDescent="0.2">
      <c r="B23" s="36"/>
      <c r="C23" s="37" t="s">
        <v>3</v>
      </c>
      <c r="D23" s="38"/>
      <c r="E23" s="12">
        <v>0</v>
      </c>
      <c r="F23" s="13">
        <f t="shared" si="0"/>
        <v>0</v>
      </c>
      <c r="G23" s="14"/>
    </row>
    <row r="24" spans="2:8" ht="12.75" collapsed="1" x14ac:dyDescent="0.2">
      <c r="B24" s="84" t="s">
        <v>34</v>
      </c>
      <c r="C24" s="85"/>
      <c r="D24" s="74"/>
      <c r="E24" s="86"/>
      <c r="F24" s="15">
        <f>SUM(F16:F23)</f>
        <v>6.258</v>
      </c>
      <c r="G24" s="18"/>
    </row>
    <row r="25" spans="2:8" ht="12.75" x14ac:dyDescent="0.2">
      <c r="B25" s="87">
        <f>SUM(B16:B23)</f>
        <v>0.98</v>
      </c>
      <c r="C25" s="88" t="s">
        <v>3</v>
      </c>
      <c r="D25" s="74"/>
      <c r="E25" s="74"/>
      <c r="F25" s="14"/>
      <c r="G25" s="14"/>
    </row>
    <row r="26" spans="2:8" ht="12.75" x14ac:dyDescent="0.2">
      <c r="B26" s="33" t="s">
        <v>33</v>
      </c>
      <c r="C26" s="49"/>
      <c r="D26" s="49"/>
      <c r="E26" s="41"/>
      <c r="F26" s="19"/>
      <c r="G26" s="14"/>
    </row>
    <row r="27" spans="2:8" ht="12.75" x14ac:dyDescent="0.2">
      <c r="B27" s="110" t="s">
        <v>4</v>
      </c>
      <c r="C27" s="111"/>
      <c r="D27" s="50" t="s">
        <v>13</v>
      </c>
      <c r="E27" s="35" t="s">
        <v>14</v>
      </c>
      <c r="F27" s="3" t="s">
        <v>15</v>
      </c>
      <c r="G27" s="11"/>
    </row>
    <row r="28" spans="2:8" ht="12.75" x14ac:dyDescent="0.2">
      <c r="B28" s="36">
        <v>0.5</v>
      </c>
      <c r="C28" s="37" t="s">
        <v>3</v>
      </c>
      <c r="D28" s="38" t="s">
        <v>46</v>
      </c>
      <c r="E28" s="98">
        <v>29</v>
      </c>
      <c r="F28" s="13">
        <f t="shared" si="0"/>
        <v>14.5</v>
      </c>
      <c r="G28" s="14"/>
      <c r="H28" s="20"/>
    </row>
    <row r="29" spans="2:8" ht="15" x14ac:dyDescent="0.25">
      <c r="B29" s="36">
        <v>0.2</v>
      </c>
      <c r="C29" s="37" t="s">
        <v>3</v>
      </c>
      <c r="D29" s="51" t="s">
        <v>50</v>
      </c>
      <c r="E29" s="12">
        <v>13.5</v>
      </c>
      <c r="F29" s="13">
        <f>E29*B29</f>
        <v>2.7</v>
      </c>
      <c r="G29" s="14"/>
      <c r="H29" s="20"/>
    </row>
    <row r="30" spans="2:8" ht="12.75" x14ac:dyDescent="0.2">
      <c r="B30" s="36">
        <v>0.1</v>
      </c>
      <c r="C30" s="37" t="s">
        <v>3</v>
      </c>
      <c r="D30" s="38" t="s">
        <v>47</v>
      </c>
      <c r="E30" s="12">
        <v>28.8</v>
      </c>
      <c r="F30" s="13">
        <f t="shared" si="0"/>
        <v>2.8800000000000003</v>
      </c>
      <c r="G30" s="14"/>
      <c r="H30" s="20"/>
    </row>
    <row r="31" spans="2:8" ht="12.75" x14ac:dyDescent="0.2">
      <c r="B31" s="36"/>
      <c r="C31" s="37" t="s">
        <v>3</v>
      </c>
      <c r="D31" s="38"/>
      <c r="E31" s="12">
        <v>0</v>
      </c>
      <c r="F31" s="13">
        <f t="shared" si="0"/>
        <v>0</v>
      </c>
      <c r="G31" s="14"/>
    </row>
    <row r="32" spans="2:8" ht="12.75" x14ac:dyDescent="0.2">
      <c r="B32" s="36"/>
      <c r="C32" s="37" t="s">
        <v>3</v>
      </c>
      <c r="D32" s="38"/>
      <c r="E32" s="12">
        <v>0</v>
      </c>
      <c r="F32" s="13">
        <f t="shared" si="0"/>
        <v>0</v>
      </c>
      <c r="G32" s="14"/>
    </row>
    <row r="33" spans="2:8" ht="12.75" x14ac:dyDescent="0.2">
      <c r="B33" s="36"/>
      <c r="C33" s="37" t="s">
        <v>3</v>
      </c>
      <c r="D33" s="38"/>
      <c r="E33" s="12">
        <v>0</v>
      </c>
      <c r="F33" s="13">
        <f t="shared" si="0"/>
        <v>0</v>
      </c>
      <c r="G33" s="14"/>
    </row>
    <row r="34" spans="2:8" ht="12.75" hidden="1" outlineLevel="1" x14ac:dyDescent="0.2">
      <c r="B34" s="36"/>
      <c r="C34" s="37" t="s">
        <v>3</v>
      </c>
      <c r="D34" s="38"/>
      <c r="E34" s="12">
        <v>0</v>
      </c>
      <c r="F34" s="13">
        <f t="shared" si="0"/>
        <v>0</v>
      </c>
      <c r="G34" s="14"/>
    </row>
    <row r="35" spans="2:8" ht="12.75" hidden="1" outlineLevel="1" x14ac:dyDescent="0.2">
      <c r="B35" s="36"/>
      <c r="C35" s="37" t="s">
        <v>3</v>
      </c>
      <c r="D35" s="38"/>
      <c r="E35" s="12">
        <v>0</v>
      </c>
      <c r="F35" s="13">
        <f t="shared" si="0"/>
        <v>0</v>
      </c>
      <c r="G35" s="14"/>
    </row>
    <row r="36" spans="2:8" ht="12.75" hidden="1" outlineLevel="1" x14ac:dyDescent="0.2">
      <c r="B36" s="36"/>
      <c r="C36" s="37" t="s">
        <v>3</v>
      </c>
      <c r="D36" s="38"/>
      <c r="E36" s="12">
        <v>0</v>
      </c>
      <c r="F36" s="13">
        <f t="shared" si="0"/>
        <v>0</v>
      </c>
      <c r="G36" s="14"/>
    </row>
    <row r="37" spans="2:8" ht="12.75" hidden="1" outlineLevel="1" x14ac:dyDescent="0.2">
      <c r="B37" s="36"/>
      <c r="C37" s="37" t="s">
        <v>3</v>
      </c>
      <c r="D37" s="38"/>
      <c r="E37" s="12">
        <v>0</v>
      </c>
      <c r="F37" s="13">
        <f t="shared" si="0"/>
        <v>0</v>
      </c>
      <c r="G37" s="14"/>
    </row>
    <row r="38" spans="2:8" ht="12.75" collapsed="1" x14ac:dyDescent="0.2">
      <c r="B38" s="39" t="s">
        <v>16</v>
      </c>
      <c r="C38" s="40"/>
      <c r="D38" s="34"/>
      <c r="E38" s="48"/>
      <c r="F38" s="15">
        <f>SUM(F28:F37)</f>
        <v>20.079999999999998</v>
      </c>
      <c r="G38" s="18"/>
    </row>
    <row r="39" spans="2:8" ht="12.75" x14ac:dyDescent="0.2">
      <c r="B39" s="52">
        <f>SUM(B28:B37)</f>
        <v>0.79999999999999993</v>
      </c>
      <c r="C39" s="53" t="s">
        <v>3</v>
      </c>
      <c r="D39" s="34"/>
      <c r="E39" s="34"/>
      <c r="F39" s="14"/>
      <c r="G39" s="14"/>
    </row>
    <row r="40" spans="2:8" ht="7.5" customHeight="1" x14ac:dyDescent="0.2">
      <c r="B40" s="34"/>
      <c r="C40" s="34"/>
      <c r="D40" s="34"/>
      <c r="E40" s="34"/>
    </row>
    <row r="41" spans="2:8" ht="12.75" x14ac:dyDescent="0.2">
      <c r="B41" s="33" t="s">
        <v>40</v>
      </c>
      <c r="C41" s="41"/>
      <c r="D41" s="41"/>
      <c r="E41" s="41"/>
      <c r="F41" s="19"/>
      <c r="G41" s="14"/>
    </row>
    <row r="42" spans="2:8" ht="12.75" x14ac:dyDescent="0.2">
      <c r="B42" s="110" t="s">
        <v>4</v>
      </c>
      <c r="C42" s="111"/>
      <c r="D42" s="50" t="s">
        <v>13</v>
      </c>
      <c r="E42" s="35" t="s">
        <v>14</v>
      </c>
      <c r="F42" s="3" t="s">
        <v>15</v>
      </c>
      <c r="G42" s="11"/>
    </row>
    <row r="43" spans="2:8" ht="12.75" x14ac:dyDescent="0.2">
      <c r="B43" s="36"/>
      <c r="C43" s="37"/>
      <c r="D43" s="38"/>
      <c r="E43" s="98">
        <v>51.57</v>
      </c>
      <c r="F43" s="13">
        <f t="shared" ref="F43:F48" si="1">E43*B43</f>
        <v>0</v>
      </c>
      <c r="G43" s="14"/>
      <c r="H43" s="20"/>
    </row>
    <row r="44" spans="2:8" ht="12.75" x14ac:dyDescent="0.2">
      <c r="B44" s="36"/>
      <c r="C44" s="37"/>
      <c r="D44" s="38"/>
      <c r="E44" s="98">
        <v>52</v>
      </c>
      <c r="F44" s="13">
        <f t="shared" si="1"/>
        <v>0</v>
      </c>
      <c r="G44" s="14"/>
      <c r="H44" s="20"/>
    </row>
    <row r="45" spans="2:8" ht="12.75" x14ac:dyDescent="0.2">
      <c r="B45" s="36"/>
      <c r="C45" s="37"/>
      <c r="D45" s="38"/>
      <c r="E45" s="12">
        <v>0</v>
      </c>
      <c r="F45" s="13">
        <f t="shared" si="1"/>
        <v>0</v>
      </c>
      <c r="G45" s="14"/>
    </row>
    <row r="46" spans="2:8" ht="12.75" hidden="1" outlineLevel="1" x14ac:dyDescent="0.2">
      <c r="B46" s="36"/>
      <c r="C46" s="37" t="s">
        <v>3</v>
      </c>
      <c r="D46" s="38"/>
      <c r="E46" s="12">
        <v>0</v>
      </c>
      <c r="F46" s="13">
        <f t="shared" si="1"/>
        <v>0</v>
      </c>
      <c r="G46" s="14"/>
    </row>
    <row r="47" spans="2:8" ht="12.75" hidden="1" outlineLevel="1" x14ac:dyDescent="0.2">
      <c r="B47" s="36"/>
      <c r="C47" s="37" t="s">
        <v>3</v>
      </c>
      <c r="D47" s="38"/>
      <c r="E47" s="12">
        <v>0</v>
      </c>
      <c r="F47" s="13">
        <f t="shared" si="1"/>
        <v>0</v>
      </c>
      <c r="G47" s="14"/>
    </row>
    <row r="48" spans="2:8" ht="12.75" hidden="1" outlineLevel="1" x14ac:dyDescent="0.2">
      <c r="B48" s="36"/>
      <c r="C48" s="37" t="s">
        <v>3</v>
      </c>
      <c r="D48" s="38"/>
      <c r="E48" s="12">
        <v>0</v>
      </c>
      <c r="F48" s="13">
        <f t="shared" si="1"/>
        <v>0</v>
      </c>
      <c r="G48" s="14"/>
    </row>
    <row r="49" spans="2:7" ht="12.75" collapsed="1" x14ac:dyDescent="0.2">
      <c r="B49" s="39" t="s">
        <v>17</v>
      </c>
      <c r="C49" s="40"/>
      <c r="D49" s="34"/>
      <c r="E49" s="48"/>
      <c r="F49" s="15">
        <f>SUM(F43:F48)</f>
        <v>0</v>
      </c>
      <c r="G49" s="18"/>
    </row>
    <row r="50" spans="2:7" ht="12.75" x14ac:dyDescent="0.2">
      <c r="B50" s="52">
        <f>SUM(B43:B48)</f>
        <v>0</v>
      </c>
      <c r="C50" s="53" t="s">
        <v>3</v>
      </c>
      <c r="D50" s="34"/>
      <c r="E50" s="34"/>
      <c r="F50" s="14"/>
      <c r="G50" s="14"/>
    </row>
    <row r="51" spans="2:7" ht="12.75" x14ac:dyDescent="0.2">
      <c r="B51" s="33" t="s">
        <v>18</v>
      </c>
      <c r="C51" s="41"/>
      <c r="D51" s="41"/>
      <c r="E51" s="41"/>
      <c r="F51" s="19"/>
    </row>
    <row r="52" spans="2:7" ht="12.75" x14ac:dyDescent="0.2">
      <c r="B52" s="112" t="s">
        <v>6</v>
      </c>
      <c r="C52" s="113"/>
      <c r="D52" s="54" t="s">
        <v>1</v>
      </c>
      <c r="E52" s="35" t="s">
        <v>19</v>
      </c>
      <c r="F52" s="5" t="s">
        <v>2</v>
      </c>
      <c r="G52" s="11"/>
    </row>
    <row r="53" spans="2:7" ht="12.75" x14ac:dyDescent="0.2">
      <c r="B53" s="55"/>
      <c r="C53" s="37" t="s">
        <v>7</v>
      </c>
      <c r="D53" s="6" t="s">
        <v>5</v>
      </c>
      <c r="E53" s="12">
        <v>0</v>
      </c>
      <c r="F53" s="21">
        <f t="shared" ref="F53:F56" si="2">E53*B53</f>
        <v>0</v>
      </c>
      <c r="G53" s="14"/>
    </row>
    <row r="54" spans="2:7" ht="12.75" x14ac:dyDescent="0.2">
      <c r="B54" s="55"/>
      <c r="C54" s="37" t="s">
        <v>7</v>
      </c>
      <c r="D54" s="6" t="s">
        <v>20</v>
      </c>
      <c r="E54" s="12">
        <v>0</v>
      </c>
      <c r="F54" s="13">
        <f t="shared" si="2"/>
        <v>0</v>
      </c>
      <c r="G54" s="14"/>
    </row>
    <row r="55" spans="2:7" ht="12.75" x14ac:dyDescent="0.2">
      <c r="B55" s="55"/>
      <c r="C55" s="37" t="s">
        <v>7</v>
      </c>
      <c r="D55" s="6" t="s">
        <v>8</v>
      </c>
      <c r="E55" s="12">
        <v>0</v>
      </c>
      <c r="F55" s="13">
        <f t="shared" si="2"/>
        <v>0</v>
      </c>
      <c r="G55" s="14"/>
    </row>
    <row r="56" spans="2:7" ht="13.5" thickBot="1" x14ac:dyDescent="0.25">
      <c r="B56" s="55"/>
      <c r="C56" s="56" t="s">
        <v>7</v>
      </c>
      <c r="D56" s="7" t="s">
        <v>21</v>
      </c>
      <c r="E56" s="22">
        <v>0</v>
      </c>
      <c r="F56" s="23">
        <f t="shared" si="2"/>
        <v>0</v>
      </c>
      <c r="G56" s="14"/>
    </row>
    <row r="57" spans="2:7" ht="13.5" thickBot="1" x14ac:dyDescent="0.25">
      <c r="B57" s="105" t="s">
        <v>9</v>
      </c>
      <c r="C57" s="106"/>
      <c r="D57" s="107"/>
      <c r="E57" s="57"/>
      <c r="F57" s="15">
        <f>SUM(F53:F56)</f>
        <v>0</v>
      </c>
      <c r="G57" s="18"/>
    </row>
    <row r="58" spans="2:7" ht="13.5" thickBot="1" x14ac:dyDescent="0.25">
      <c r="B58" s="118" t="s">
        <v>22</v>
      </c>
      <c r="C58" s="119"/>
      <c r="D58" s="8">
        <v>0.108</v>
      </c>
      <c r="E58" s="2"/>
      <c r="F58" s="18"/>
      <c r="G58" s="18"/>
    </row>
    <row r="59" spans="2:7" ht="13.5" thickBot="1" x14ac:dyDescent="0.25">
      <c r="B59" s="120" t="s">
        <v>10</v>
      </c>
      <c r="C59" s="121"/>
      <c r="D59" s="9">
        <v>0.1</v>
      </c>
      <c r="E59" s="2"/>
      <c r="F59" s="18"/>
      <c r="G59" s="18"/>
    </row>
    <row r="60" spans="2:7" ht="13.5" thickBot="1" x14ac:dyDescent="0.25">
      <c r="B60" s="59" t="s">
        <v>23</v>
      </c>
      <c r="C60" s="60"/>
      <c r="D60" s="61">
        <f>D58-(D58*D59)</f>
        <v>9.7199999999999995E-2</v>
      </c>
      <c r="E60" s="62" t="s">
        <v>3</v>
      </c>
      <c r="F60" s="18"/>
      <c r="G60" s="18"/>
    </row>
    <row r="61" spans="2:7" s="25" customFormat="1" ht="15.75" thickBot="1" x14ac:dyDescent="0.3">
      <c r="B61" s="63" t="s">
        <v>24</v>
      </c>
      <c r="C61" s="64"/>
      <c r="D61" s="65">
        <f>(D63/D64)+(B67/D64)</f>
        <v>0.15441854304635763</v>
      </c>
      <c r="E61" s="66" t="s">
        <v>3</v>
      </c>
      <c r="F61" s="24"/>
      <c r="G61" s="24"/>
    </row>
    <row r="62" spans="2:7" ht="13.5" thickBot="1" x14ac:dyDescent="0.25">
      <c r="B62" s="67" t="s">
        <v>25</v>
      </c>
      <c r="C62" s="68"/>
      <c r="D62" s="69" t="s">
        <v>26</v>
      </c>
      <c r="E62" s="70"/>
      <c r="F62" s="18"/>
      <c r="G62" s="18"/>
    </row>
    <row r="63" spans="2:7" ht="13.5" thickBot="1" x14ac:dyDescent="0.25">
      <c r="B63" s="71">
        <f>B13</f>
        <v>0.53</v>
      </c>
      <c r="C63" s="72" t="s">
        <v>3</v>
      </c>
      <c r="D63" s="73">
        <f>(SUM(B63,B65)-SUM(B63,B65)*D59)</f>
        <v>1.359</v>
      </c>
      <c r="E63" s="74"/>
      <c r="F63" s="26" t="s">
        <v>27</v>
      </c>
      <c r="G63" s="14"/>
    </row>
    <row r="64" spans="2:7" ht="16.5" thickBot="1" x14ac:dyDescent="0.3">
      <c r="B64" s="67" t="s">
        <v>28</v>
      </c>
      <c r="C64" s="60"/>
      <c r="D64" s="75">
        <f>(B63+B65)/D58</f>
        <v>13.981481481481481</v>
      </c>
      <c r="E64" s="76" t="s">
        <v>7</v>
      </c>
      <c r="F64" s="30">
        <f>D61</f>
        <v>0.15441854304635763</v>
      </c>
      <c r="G64" s="18"/>
    </row>
    <row r="65" spans="2:8" ht="13.5" thickBot="1" x14ac:dyDescent="0.25">
      <c r="B65" s="77">
        <f>B25</f>
        <v>0.98</v>
      </c>
      <c r="C65" s="78" t="s">
        <v>3</v>
      </c>
      <c r="D65" s="79" t="s">
        <v>29</v>
      </c>
      <c r="E65" s="80">
        <f>D63+B67</f>
        <v>2.1589999999999998</v>
      </c>
      <c r="F65" s="27">
        <f>F12+F24+F38+F49+F57</f>
        <v>33.357999999999997</v>
      </c>
      <c r="G65" s="18"/>
    </row>
    <row r="66" spans="2:8" ht="13.5" thickBot="1" x14ac:dyDescent="0.25">
      <c r="B66" s="67" t="s">
        <v>30</v>
      </c>
      <c r="C66" s="60"/>
      <c r="D66" s="122" t="s">
        <v>37</v>
      </c>
      <c r="E66" s="123"/>
      <c r="F66" s="28">
        <f>F65/E65</f>
        <v>15.450671607225567</v>
      </c>
      <c r="G66" s="18"/>
    </row>
    <row r="67" spans="2:8" ht="13.5" thickBot="1" x14ac:dyDescent="0.25">
      <c r="B67" s="71">
        <f>B39+B50</f>
        <v>0.79999999999999993</v>
      </c>
      <c r="C67" s="72" t="s">
        <v>3</v>
      </c>
      <c r="D67" s="124" t="s">
        <v>31</v>
      </c>
      <c r="E67" s="125"/>
      <c r="F67" s="29">
        <f>F66*D61</f>
        <v>2.3858701986754971</v>
      </c>
      <c r="G67" s="116" t="s">
        <v>36</v>
      </c>
      <c r="H67" s="117"/>
    </row>
    <row r="68" spans="2:8" ht="13.5" thickBot="1" x14ac:dyDescent="0.25">
      <c r="B68" s="81"/>
      <c r="C68" s="82"/>
      <c r="D68" s="126" t="s">
        <v>32</v>
      </c>
      <c r="E68" s="126"/>
      <c r="F68" s="31">
        <f>(F67*G68)+F67</f>
        <v>4.7717403973509942</v>
      </c>
      <c r="G68" s="114">
        <v>1</v>
      </c>
      <c r="H68" s="115"/>
    </row>
    <row r="69" spans="2:8" ht="13.9" customHeight="1" x14ac:dyDescent="0.2">
      <c r="G69" s="14"/>
    </row>
  </sheetData>
  <sheetProtection selectLockedCells="1"/>
  <mergeCells count="13">
    <mergeCell ref="G68:H68"/>
    <mergeCell ref="G67:H67"/>
    <mergeCell ref="B58:C58"/>
    <mergeCell ref="B59:C59"/>
    <mergeCell ref="D66:E66"/>
    <mergeCell ref="D67:E67"/>
    <mergeCell ref="D68:E68"/>
    <mergeCell ref="B57:D57"/>
    <mergeCell ref="D1:E1"/>
    <mergeCell ref="B4:C4"/>
    <mergeCell ref="B27:C27"/>
    <mergeCell ref="B42:C42"/>
    <mergeCell ref="B52:C52"/>
  </mergeCells>
  <printOptions horizontalCentered="1"/>
  <pageMargins left="0.19685039370078741" right="0.19685039370078741" top="0.15748031496062992" bottom="0" header="0" footer="0"/>
  <pageSetup paperSize="9" scale="79" fitToHeight="0" orientation="portrait" r:id="rId1"/>
  <customProperties>
    <customPr name="IbpWorksheetKeyString_GU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AC74-782E-4C20-A8F7-8CD069B82E68}">
  <sheetPr>
    <tabColor rgb="FF00B050"/>
    <pageSetUpPr fitToPage="1"/>
  </sheetPr>
  <dimension ref="A1:H70"/>
  <sheetViews>
    <sheetView showGridLines="0" topLeftCell="A53" zoomScale="115" zoomScaleNormal="115" zoomScaleSheetLayoutView="130" workbookViewId="0">
      <selection activeCell="E70" sqref="E70"/>
    </sheetView>
  </sheetViews>
  <sheetFormatPr defaultColWidth="0" defaultRowHeight="13.9" customHeight="1" zeroHeight="1" outlineLevelRow="1" x14ac:dyDescent="0.2"/>
  <cols>
    <col min="1" max="1" width="2.42578125" style="10" customWidth="1"/>
    <col min="2" max="2" width="9.5703125" style="10" bestFit="1" customWidth="1"/>
    <col min="3" max="3" width="15.28515625" style="10" customWidth="1"/>
    <col min="4" max="4" width="52.140625" style="10" customWidth="1"/>
    <col min="5" max="5" width="19.85546875" style="10" bestFit="1" customWidth="1"/>
    <col min="6" max="6" width="19" style="10" customWidth="1"/>
    <col min="7" max="7" width="3.7109375" style="10" customWidth="1"/>
    <col min="8" max="8" width="4.140625" style="10" customWidth="1"/>
    <col min="9" max="16384" width="9.140625" style="10" hidden="1"/>
  </cols>
  <sheetData>
    <row r="1" spans="2:8" ht="42" customHeight="1" x14ac:dyDescent="0.2">
      <c r="D1" s="108" t="s">
        <v>11</v>
      </c>
      <c r="E1" s="108"/>
    </row>
    <row r="2" spans="2:8" ht="18.75" x14ac:dyDescent="0.3">
      <c r="B2" s="1"/>
      <c r="C2" s="2"/>
      <c r="D2" s="2"/>
      <c r="E2" s="2" t="s">
        <v>12</v>
      </c>
      <c r="F2" s="32">
        <f>F67</f>
        <v>14.357283176593519</v>
      </c>
      <c r="G2" s="11"/>
      <c r="H2" s="2"/>
    </row>
    <row r="3" spans="2:8" ht="12.75" x14ac:dyDescent="0.2">
      <c r="B3" s="91" t="s">
        <v>43</v>
      </c>
      <c r="C3" s="92"/>
      <c r="D3" s="93"/>
      <c r="E3" s="74"/>
      <c r="F3" s="70"/>
    </row>
    <row r="4" spans="2:8" ht="12.75" x14ac:dyDescent="0.2">
      <c r="B4" s="109" t="s">
        <v>0</v>
      </c>
      <c r="C4" s="109"/>
      <c r="D4" s="94" t="s">
        <v>13</v>
      </c>
      <c r="E4" s="95" t="s">
        <v>14</v>
      </c>
      <c r="F4" s="96" t="s">
        <v>15</v>
      </c>
      <c r="G4" s="11"/>
    </row>
    <row r="5" spans="2:8" ht="12.75" x14ac:dyDescent="0.2">
      <c r="B5" s="36">
        <v>0.125</v>
      </c>
      <c r="C5" s="37" t="s">
        <v>3</v>
      </c>
      <c r="D5" s="38" t="s">
        <v>38</v>
      </c>
      <c r="E5" s="98">
        <v>4.4000000000000004</v>
      </c>
      <c r="F5" s="13">
        <f>E5*B5</f>
        <v>0.55000000000000004</v>
      </c>
      <c r="G5" s="14"/>
    </row>
    <row r="6" spans="2:8" ht="12.75" x14ac:dyDescent="0.2">
      <c r="B6" s="36">
        <v>7.4999999999999997E-2</v>
      </c>
      <c r="C6" s="37" t="s">
        <v>3</v>
      </c>
      <c r="D6" s="38" t="s">
        <v>48</v>
      </c>
      <c r="E6" s="98">
        <v>18</v>
      </c>
      <c r="F6" s="13">
        <f t="shared" ref="F6:F38" si="0">E6*B6</f>
        <v>1.3499999999999999</v>
      </c>
      <c r="G6" s="14"/>
    </row>
    <row r="7" spans="2:8" ht="12.75" x14ac:dyDescent="0.2">
      <c r="B7" s="36">
        <v>0.05</v>
      </c>
      <c r="C7" s="37" t="s">
        <v>3</v>
      </c>
      <c r="D7" s="38" t="s">
        <v>49</v>
      </c>
      <c r="E7" s="98">
        <v>28</v>
      </c>
      <c r="F7" s="13">
        <f t="shared" si="0"/>
        <v>1.4000000000000001</v>
      </c>
      <c r="G7" s="14"/>
    </row>
    <row r="8" spans="2:8" ht="12.75" x14ac:dyDescent="0.2">
      <c r="B8" s="36">
        <v>1.4999999999999999E-2</v>
      </c>
      <c r="C8" s="37" t="s">
        <v>3</v>
      </c>
      <c r="D8" s="38" t="s">
        <v>42</v>
      </c>
      <c r="E8" s="12">
        <v>14</v>
      </c>
      <c r="F8" s="13">
        <f t="shared" si="0"/>
        <v>0.21</v>
      </c>
      <c r="G8" s="14"/>
    </row>
    <row r="9" spans="2:8" ht="12.75" x14ac:dyDescent="0.2">
      <c r="B9" s="36"/>
      <c r="C9" s="37" t="s">
        <v>3</v>
      </c>
      <c r="D9" s="38"/>
      <c r="E9" s="12">
        <v>0</v>
      </c>
      <c r="F9" s="13">
        <f t="shared" si="0"/>
        <v>0</v>
      </c>
      <c r="G9" s="14"/>
    </row>
    <row r="10" spans="2:8" ht="12.75" hidden="1" outlineLevel="1" x14ac:dyDescent="0.2">
      <c r="B10" s="36"/>
      <c r="C10" s="37" t="s">
        <v>3</v>
      </c>
      <c r="D10" s="38"/>
      <c r="E10" s="12">
        <v>0</v>
      </c>
      <c r="F10" s="13">
        <f t="shared" si="0"/>
        <v>0</v>
      </c>
      <c r="G10" s="14"/>
    </row>
    <row r="11" spans="2:8" ht="12.75" hidden="1" outlineLevel="1" x14ac:dyDescent="0.2">
      <c r="B11" s="36"/>
      <c r="C11" s="37" t="s">
        <v>3</v>
      </c>
      <c r="D11" s="38"/>
      <c r="E11" s="12">
        <v>0</v>
      </c>
      <c r="F11" s="13">
        <f t="shared" si="0"/>
        <v>0</v>
      </c>
      <c r="G11" s="14"/>
    </row>
    <row r="12" spans="2:8" ht="12.75" collapsed="1" x14ac:dyDescent="0.2">
      <c r="B12" s="84" t="s">
        <v>35</v>
      </c>
      <c r="C12" s="85"/>
      <c r="D12" s="89"/>
      <c r="E12" s="90"/>
      <c r="F12" s="83">
        <f>SUM(F5:F11)</f>
        <v>3.51</v>
      </c>
      <c r="G12" s="14"/>
    </row>
    <row r="13" spans="2:8" ht="12.75" customHeight="1" x14ac:dyDescent="0.2">
      <c r="B13" s="87">
        <f>SUM(B5:B11)</f>
        <v>0.26500000000000001</v>
      </c>
      <c r="C13" s="88" t="s">
        <v>3</v>
      </c>
      <c r="D13" s="74"/>
      <c r="E13" s="74"/>
      <c r="F13" s="58"/>
    </row>
    <row r="14" spans="2:8" ht="12.75" customHeight="1" x14ac:dyDescent="0.2">
      <c r="B14" s="33" t="s">
        <v>51</v>
      </c>
      <c r="C14" s="41"/>
      <c r="D14" s="41"/>
      <c r="E14" s="41"/>
      <c r="F14" s="16"/>
    </row>
    <row r="15" spans="2:8" ht="12.75" x14ac:dyDescent="0.2">
      <c r="B15" s="42"/>
      <c r="C15" s="43"/>
      <c r="D15" s="44" t="s">
        <v>13</v>
      </c>
      <c r="E15" s="99" t="s">
        <v>14</v>
      </c>
      <c r="F15" s="4" t="s">
        <v>15</v>
      </c>
      <c r="G15" s="14"/>
    </row>
    <row r="16" spans="2:8" ht="12.75" x14ac:dyDescent="0.2">
      <c r="B16" s="36">
        <v>0.7</v>
      </c>
      <c r="C16" s="46" t="s">
        <v>3</v>
      </c>
      <c r="D16" s="47" t="s">
        <v>44</v>
      </c>
      <c r="E16" s="97">
        <v>4.5</v>
      </c>
      <c r="F16" s="17">
        <f t="shared" si="0"/>
        <v>3.15</v>
      </c>
      <c r="G16" s="14"/>
    </row>
    <row r="17" spans="2:8" ht="12.75" x14ac:dyDescent="0.2">
      <c r="B17" s="36">
        <v>0.28000000000000003</v>
      </c>
      <c r="C17" s="37" t="s">
        <v>3</v>
      </c>
      <c r="D17" s="38" t="s">
        <v>45</v>
      </c>
      <c r="E17" s="98">
        <v>11.1</v>
      </c>
      <c r="F17" s="13">
        <f t="shared" si="0"/>
        <v>3.1080000000000001</v>
      </c>
      <c r="G17" s="14"/>
    </row>
    <row r="18" spans="2:8" ht="12.75" x14ac:dyDescent="0.2">
      <c r="B18" s="36"/>
      <c r="C18" s="37"/>
      <c r="D18" s="38"/>
      <c r="E18" s="102"/>
      <c r="F18" s="13">
        <f t="shared" si="0"/>
        <v>0</v>
      </c>
      <c r="G18" s="14"/>
    </row>
    <row r="19" spans="2:8" ht="12.75" hidden="1" outlineLevel="1" x14ac:dyDescent="0.2">
      <c r="B19" s="36"/>
      <c r="C19" s="37" t="s">
        <v>3</v>
      </c>
      <c r="D19" s="38"/>
      <c r="E19" s="12">
        <v>0</v>
      </c>
      <c r="F19" s="13">
        <f t="shared" si="0"/>
        <v>0</v>
      </c>
      <c r="G19" s="14"/>
    </row>
    <row r="20" spans="2:8" ht="12.75" hidden="1" outlineLevel="1" x14ac:dyDescent="0.2">
      <c r="B20" s="36"/>
      <c r="C20" s="37" t="s">
        <v>3</v>
      </c>
      <c r="D20" s="38"/>
      <c r="E20" s="12">
        <v>0</v>
      </c>
      <c r="F20" s="13">
        <f t="shared" si="0"/>
        <v>0</v>
      </c>
      <c r="G20" s="14"/>
    </row>
    <row r="21" spans="2:8" ht="12.75" hidden="1" outlineLevel="1" x14ac:dyDescent="0.2">
      <c r="B21" s="36"/>
      <c r="C21" s="37" t="s">
        <v>3</v>
      </c>
      <c r="D21" s="38"/>
      <c r="E21" s="12">
        <v>0</v>
      </c>
      <c r="F21" s="13">
        <f t="shared" si="0"/>
        <v>0</v>
      </c>
      <c r="G21" s="14"/>
    </row>
    <row r="22" spans="2:8" ht="12.75" hidden="1" outlineLevel="1" x14ac:dyDescent="0.2">
      <c r="B22" s="36"/>
      <c r="C22" s="37" t="s">
        <v>3</v>
      </c>
      <c r="D22" s="38"/>
      <c r="E22" s="12">
        <v>0</v>
      </c>
      <c r="F22" s="13">
        <f t="shared" si="0"/>
        <v>0</v>
      </c>
      <c r="G22" s="14"/>
    </row>
    <row r="23" spans="2:8" ht="12.75" hidden="1" outlineLevel="1" x14ac:dyDescent="0.2">
      <c r="B23" s="36"/>
      <c r="C23" s="37" t="s">
        <v>3</v>
      </c>
      <c r="D23" s="38"/>
      <c r="E23" s="12">
        <v>0</v>
      </c>
      <c r="F23" s="13">
        <f t="shared" si="0"/>
        <v>0</v>
      </c>
      <c r="G23" s="14"/>
    </row>
    <row r="24" spans="2:8" ht="12.75" collapsed="1" x14ac:dyDescent="0.2">
      <c r="B24" s="84" t="s">
        <v>34</v>
      </c>
      <c r="C24" s="85"/>
      <c r="D24" s="74"/>
      <c r="E24" s="86"/>
      <c r="F24" s="15">
        <f>SUM(F16:F23)</f>
        <v>6.258</v>
      </c>
      <c r="G24" s="18"/>
    </row>
    <row r="25" spans="2:8" ht="12.75" x14ac:dyDescent="0.2">
      <c r="B25" s="87">
        <f>SUM(B16:B23)</f>
        <v>0.98</v>
      </c>
      <c r="C25" s="88" t="s">
        <v>3</v>
      </c>
      <c r="D25" s="74"/>
      <c r="E25" s="74"/>
      <c r="F25" s="14"/>
      <c r="G25" s="14"/>
    </row>
    <row r="26" spans="2:8" ht="12.75" x14ac:dyDescent="0.2">
      <c r="B26" s="33" t="s">
        <v>33</v>
      </c>
      <c r="C26" s="49"/>
      <c r="D26" s="49"/>
      <c r="E26" s="41"/>
      <c r="F26" s="19"/>
      <c r="G26" s="14"/>
    </row>
    <row r="27" spans="2:8" ht="12.75" x14ac:dyDescent="0.2">
      <c r="B27" s="110" t="s">
        <v>4</v>
      </c>
      <c r="C27" s="111"/>
      <c r="D27" s="50" t="s">
        <v>13</v>
      </c>
      <c r="E27" s="100" t="s">
        <v>14</v>
      </c>
      <c r="F27" s="3" t="s">
        <v>15</v>
      </c>
      <c r="G27" s="11"/>
    </row>
    <row r="28" spans="2:8" ht="12.75" x14ac:dyDescent="0.2">
      <c r="B28" s="36">
        <v>0.3</v>
      </c>
      <c r="C28" s="37" t="s">
        <v>3</v>
      </c>
      <c r="D28" s="38" t="s">
        <v>41</v>
      </c>
      <c r="E28" s="98">
        <v>13.85</v>
      </c>
      <c r="F28" s="13">
        <f t="shared" si="0"/>
        <v>4.1549999999999994</v>
      </c>
      <c r="G28" s="14"/>
      <c r="H28" s="20"/>
    </row>
    <row r="29" spans="2:8" ht="12.75" x14ac:dyDescent="0.2">
      <c r="B29" s="36">
        <v>0.12</v>
      </c>
      <c r="C29" s="37" t="s">
        <v>3</v>
      </c>
      <c r="D29" s="38" t="s">
        <v>39</v>
      </c>
      <c r="E29" s="12">
        <v>0.05</v>
      </c>
      <c r="F29" s="13">
        <f>E29*B29</f>
        <v>6.0000000000000001E-3</v>
      </c>
      <c r="G29" s="14"/>
      <c r="H29" s="20"/>
    </row>
    <row r="30" spans="2:8" ht="12.75" x14ac:dyDescent="0.2">
      <c r="B30" s="36">
        <v>2E-3</v>
      </c>
      <c r="C30" s="37" t="s">
        <v>3</v>
      </c>
      <c r="D30" s="38" t="s">
        <v>52</v>
      </c>
      <c r="E30" s="12">
        <v>30.9</v>
      </c>
      <c r="F30" s="13">
        <f t="shared" si="0"/>
        <v>6.1800000000000001E-2</v>
      </c>
      <c r="G30" s="14"/>
      <c r="H30" s="20"/>
    </row>
    <row r="31" spans="2:8" ht="12.75" x14ac:dyDescent="0.2">
      <c r="B31" s="36">
        <v>0.1</v>
      </c>
      <c r="C31" s="37" t="s">
        <v>3</v>
      </c>
      <c r="D31" s="38" t="s">
        <v>53</v>
      </c>
      <c r="E31" s="12">
        <v>17.96</v>
      </c>
      <c r="F31" s="13">
        <f t="shared" si="0"/>
        <v>1.7960000000000003</v>
      </c>
      <c r="G31" s="14"/>
      <c r="H31" s="20"/>
    </row>
    <row r="32" spans="2:8" ht="12.75" x14ac:dyDescent="0.2">
      <c r="B32" s="36">
        <v>0.5</v>
      </c>
      <c r="C32" s="37" t="s">
        <v>3</v>
      </c>
      <c r="D32" s="38" t="s">
        <v>46</v>
      </c>
      <c r="E32" s="12">
        <v>29</v>
      </c>
      <c r="F32" s="13">
        <f t="shared" si="0"/>
        <v>14.5</v>
      </c>
      <c r="G32" s="14"/>
    </row>
    <row r="33" spans="2:8" ht="12.75" x14ac:dyDescent="0.2">
      <c r="B33" s="36">
        <v>0.2</v>
      </c>
      <c r="C33" s="37" t="s">
        <v>3</v>
      </c>
      <c r="D33" s="38" t="s">
        <v>55</v>
      </c>
      <c r="E33" s="12">
        <v>13.27</v>
      </c>
      <c r="F33" s="13">
        <f t="shared" si="0"/>
        <v>2.6539999999999999</v>
      </c>
      <c r="G33" s="14"/>
    </row>
    <row r="34" spans="2:8" ht="12.75" x14ac:dyDescent="0.2">
      <c r="B34" s="36"/>
      <c r="C34" s="37"/>
      <c r="D34" s="38"/>
      <c r="E34" s="12">
        <v>0</v>
      </c>
      <c r="F34" s="13">
        <f t="shared" si="0"/>
        <v>0</v>
      </c>
      <c r="G34" s="14"/>
    </row>
    <row r="35" spans="2:8" ht="12.75" hidden="1" outlineLevel="1" x14ac:dyDescent="0.2">
      <c r="B35" s="36"/>
      <c r="C35" s="37" t="s">
        <v>3</v>
      </c>
      <c r="D35" s="38"/>
      <c r="E35" s="12">
        <v>0</v>
      </c>
      <c r="F35" s="13">
        <f t="shared" si="0"/>
        <v>0</v>
      </c>
      <c r="G35" s="14"/>
    </row>
    <row r="36" spans="2:8" ht="12.75" hidden="1" outlineLevel="1" x14ac:dyDescent="0.2">
      <c r="B36" s="36"/>
      <c r="C36" s="37" t="s">
        <v>3</v>
      </c>
      <c r="D36" s="38"/>
      <c r="E36" s="12">
        <v>0</v>
      </c>
      <c r="F36" s="13">
        <f t="shared" si="0"/>
        <v>0</v>
      </c>
      <c r="G36" s="14"/>
    </row>
    <row r="37" spans="2:8" ht="12.75" hidden="1" outlineLevel="1" x14ac:dyDescent="0.2">
      <c r="B37" s="36"/>
      <c r="C37" s="37" t="s">
        <v>3</v>
      </c>
      <c r="D37" s="38"/>
      <c r="E37" s="12">
        <v>0</v>
      </c>
      <c r="F37" s="13">
        <f t="shared" si="0"/>
        <v>0</v>
      </c>
      <c r="G37" s="14"/>
    </row>
    <row r="38" spans="2:8" ht="12.75" hidden="1" outlineLevel="1" x14ac:dyDescent="0.2">
      <c r="B38" s="36"/>
      <c r="C38" s="37" t="s">
        <v>3</v>
      </c>
      <c r="D38" s="38"/>
      <c r="E38" s="12">
        <v>0</v>
      </c>
      <c r="F38" s="13">
        <f t="shared" si="0"/>
        <v>0</v>
      </c>
      <c r="G38" s="14"/>
    </row>
    <row r="39" spans="2:8" ht="12.75" collapsed="1" x14ac:dyDescent="0.2">
      <c r="B39" s="39" t="s">
        <v>16</v>
      </c>
      <c r="C39" s="40"/>
      <c r="D39" s="34"/>
      <c r="E39" s="48"/>
      <c r="F39" s="15">
        <f>SUM(F28:F38)</f>
        <v>23.172799999999999</v>
      </c>
      <c r="G39" s="18"/>
    </row>
    <row r="40" spans="2:8" ht="12.75" x14ac:dyDescent="0.2">
      <c r="B40" s="52">
        <f>SUM(B28:B38)</f>
        <v>1.222</v>
      </c>
      <c r="C40" s="53" t="s">
        <v>3</v>
      </c>
      <c r="D40" s="34"/>
      <c r="E40" s="34"/>
      <c r="F40" s="14"/>
      <c r="G40" s="14"/>
    </row>
    <row r="41" spans="2:8" ht="7.5" customHeight="1" x14ac:dyDescent="0.2">
      <c r="B41" s="34"/>
      <c r="C41" s="34"/>
      <c r="D41" s="34"/>
      <c r="E41" s="34"/>
    </row>
    <row r="42" spans="2:8" ht="12.75" x14ac:dyDescent="0.2">
      <c r="B42" s="33" t="s">
        <v>40</v>
      </c>
      <c r="C42" s="41"/>
      <c r="D42" s="41"/>
      <c r="E42" s="41"/>
      <c r="F42" s="19"/>
      <c r="G42" s="14"/>
    </row>
    <row r="43" spans="2:8" ht="12.75" x14ac:dyDescent="0.2">
      <c r="B43" s="110" t="s">
        <v>4</v>
      </c>
      <c r="C43" s="111"/>
      <c r="D43" s="50" t="s">
        <v>13</v>
      </c>
      <c r="E43" s="100" t="s">
        <v>14</v>
      </c>
      <c r="F43" s="3" t="s">
        <v>15</v>
      </c>
      <c r="G43" s="11"/>
    </row>
    <row r="44" spans="2:8" ht="12.75" x14ac:dyDescent="0.2">
      <c r="B44" s="36">
        <v>0.05</v>
      </c>
      <c r="C44" s="37" t="s">
        <v>3</v>
      </c>
      <c r="D44" s="38" t="s">
        <v>54</v>
      </c>
      <c r="E44" s="98">
        <v>28.18</v>
      </c>
      <c r="F44" s="13">
        <f t="shared" ref="F44:F49" si="1">E44*B44</f>
        <v>1.409</v>
      </c>
      <c r="G44" s="14"/>
      <c r="H44" s="20"/>
    </row>
    <row r="45" spans="2:8" ht="15" x14ac:dyDescent="0.25">
      <c r="B45" s="36"/>
      <c r="C45" s="37" t="s">
        <v>3</v>
      </c>
      <c r="D45" s="51"/>
      <c r="E45" s="98"/>
      <c r="F45" s="13">
        <f t="shared" si="1"/>
        <v>0</v>
      </c>
      <c r="G45" s="14"/>
      <c r="H45" s="20"/>
    </row>
    <row r="46" spans="2:8" ht="12.75" x14ac:dyDescent="0.2">
      <c r="B46" s="36"/>
      <c r="C46" s="37" t="s">
        <v>3</v>
      </c>
      <c r="D46" s="38"/>
      <c r="E46" s="12">
        <v>0</v>
      </c>
      <c r="F46" s="13">
        <f t="shared" si="1"/>
        <v>0</v>
      </c>
      <c r="G46" s="14"/>
    </row>
    <row r="47" spans="2:8" ht="12.75" hidden="1" outlineLevel="1" x14ac:dyDescent="0.2">
      <c r="B47" s="36"/>
      <c r="C47" s="37" t="s">
        <v>3</v>
      </c>
      <c r="D47" s="38"/>
      <c r="E47" s="12">
        <v>0</v>
      </c>
      <c r="F47" s="13">
        <f t="shared" si="1"/>
        <v>0</v>
      </c>
      <c r="G47" s="14"/>
    </row>
    <row r="48" spans="2:8" ht="12.75" hidden="1" outlineLevel="1" x14ac:dyDescent="0.2">
      <c r="B48" s="36"/>
      <c r="C48" s="37" t="s">
        <v>3</v>
      </c>
      <c r="D48" s="38"/>
      <c r="E48" s="12">
        <v>0</v>
      </c>
      <c r="F48" s="13">
        <f t="shared" si="1"/>
        <v>0</v>
      </c>
      <c r="G48" s="14"/>
    </row>
    <row r="49" spans="2:7" ht="12.75" hidden="1" outlineLevel="1" x14ac:dyDescent="0.2">
      <c r="B49" s="36"/>
      <c r="C49" s="37" t="s">
        <v>3</v>
      </c>
      <c r="D49" s="38"/>
      <c r="E49" s="12">
        <v>0</v>
      </c>
      <c r="F49" s="13">
        <f t="shared" si="1"/>
        <v>0</v>
      </c>
      <c r="G49" s="14"/>
    </row>
    <row r="50" spans="2:7" ht="12.75" collapsed="1" x14ac:dyDescent="0.2">
      <c r="B50" s="39" t="s">
        <v>17</v>
      </c>
      <c r="C50" s="40"/>
      <c r="D50" s="34"/>
      <c r="E50" s="48"/>
      <c r="F50" s="15">
        <f>SUM(F44:F49)</f>
        <v>1.409</v>
      </c>
      <c r="G50" s="18"/>
    </row>
    <row r="51" spans="2:7" ht="12.75" x14ac:dyDescent="0.2">
      <c r="B51" s="52">
        <f>SUM(B44:B49)</f>
        <v>0.05</v>
      </c>
      <c r="C51" s="53" t="s">
        <v>3</v>
      </c>
      <c r="D51" s="34"/>
      <c r="E51" s="34"/>
      <c r="F51" s="14"/>
      <c r="G51" s="14"/>
    </row>
    <row r="52" spans="2:7" ht="12.75" x14ac:dyDescent="0.2">
      <c r="B52" s="33" t="s">
        <v>18</v>
      </c>
      <c r="C52" s="41"/>
      <c r="D52" s="41"/>
      <c r="E52" s="41"/>
      <c r="F52" s="19"/>
    </row>
    <row r="53" spans="2:7" ht="12.75" x14ac:dyDescent="0.2">
      <c r="B53" s="112" t="s">
        <v>6</v>
      </c>
      <c r="C53" s="113"/>
      <c r="D53" s="54" t="s">
        <v>1</v>
      </c>
      <c r="E53" s="100" t="s">
        <v>19</v>
      </c>
      <c r="F53" s="101" t="s">
        <v>2</v>
      </c>
      <c r="G53" s="11"/>
    </row>
    <row r="54" spans="2:7" ht="12.75" x14ac:dyDescent="0.2">
      <c r="B54" s="55"/>
      <c r="C54" s="37" t="s">
        <v>7</v>
      </c>
      <c r="D54" s="6" t="s">
        <v>5</v>
      </c>
      <c r="E54" s="12">
        <v>0</v>
      </c>
      <c r="F54" s="21">
        <f t="shared" ref="F54:F57" si="2">E54*B54</f>
        <v>0</v>
      </c>
      <c r="G54" s="14"/>
    </row>
    <row r="55" spans="2:7" ht="12.75" x14ac:dyDescent="0.2">
      <c r="B55" s="55"/>
      <c r="C55" s="37" t="s">
        <v>7</v>
      </c>
      <c r="D55" s="6" t="s">
        <v>20</v>
      </c>
      <c r="E55" s="12">
        <v>0</v>
      </c>
      <c r="F55" s="13">
        <f t="shared" si="2"/>
        <v>0</v>
      </c>
      <c r="G55" s="14"/>
    </row>
    <row r="56" spans="2:7" ht="12.75" x14ac:dyDescent="0.2">
      <c r="B56" s="55"/>
      <c r="C56" s="37" t="s">
        <v>7</v>
      </c>
      <c r="D56" s="6" t="s">
        <v>8</v>
      </c>
      <c r="E56" s="12">
        <v>0</v>
      </c>
      <c r="F56" s="13">
        <f t="shared" si="2"/>
        <v>0</v>
      </c>
      <c r="G56" s="14"/>
    </row>
    <row r="57" spans="2:7" ht="13.5" thickBot="1" x14ac:dyDescent="0.25">
      <c r="B57" s="55"/>
      <c r="C57" s="56" t="s">
        <v>7</v>
      </c>
      <c r="D57" s="7" t="s">
        <v>21</v>
      </c>
      <c r="E57" s="22">
        <v>0</v>
      </c>
      <c r="F57" s="23">
        <f t="shared" si="2"/>
        <v>0</v>
      </c>
      <c r="G57" s="14"/>
    </row>
    <row r="58" spans="2:7" ht="13.5" thickBot="1" x14ac:dyDescent="0.25">
      <c r="B58" s="105" t="s">
        <v>9</v>
      </c>
      <c r="C58" s="106"/>
      <c r="D58" s="107"/>
      <c r="E58" s="57"/>
      <c r="F58" s="15">
        <f>SUM(F54:F57)</f>
        <v>0</v>
      </c>
      <c r="G58" s="18"/>
    </row>
    <row r="59" spans="2:7" ht="13.5" thickBot="1" x14ac:dyDescent="0.25">
      <c r="B59" s="118" t="s">
        <v>22</v>
      </c>
      <c r="C59" s="119"/>
      <c r="D59" s="8">
        <v>8.8999999999999996E-2</v>
      </c>
      <c r="E59" s="2"/>
      <c r="F59" s="18"/>
      <c r="G59" s="18"/>
    </row>
    <row r="60" spans="2:7" ht="13.5" thickBot="1" x14ac:dyDescent="0.25">
      <c r="B60" s="120" t="s">
        <v>10</v>
      </c>
      <c r="C60" s="121"/>
      <c r="D60" s="9">
        <v>0.1</v>
      </c>
      <c r="E60" s="2"/>
      <c r="F60" s="18"/>
      <c r="G60" s="18"/>
    </row>
    <row r="61" spans="2:7" ht="13.5" thickBot="1" x14ac:dyDescent="0.25">
      <c r="B61" s="59" t="s">
        <v>23</v>
      </c>
      <c r="C61" s="60"/>
      <c r="D61" s="61">
        <f>D59-(D59*D60)</f>
        <v>8.0099999999999991E-2</v>
      </c>
      <c r="E61" s="62" t="s">
        <v>3</v>
      </c>
      <c r="F61" s="18"/>
      <c r="G61" s="18"/>
    </row>
    <row r="62" spans="2:7" s="25" customFormat="1" ht="15.75" thickBot="1" x14ac:dyDescent="0.3">
      <c r="B62" s="63" t="s">
        <v>24</v>
      </c>
      <c r="C62" s="64"/>
      <c r="D62" s="65">
        <f>(D64/D65)+(B68/D65)</f>
        <v>0.17103012048192767</v>
      </c>
      <c r="E62" s="66" t="s">
        <v>3</v>
      </c>
      <c r="F62" s="24"/>
      <c r="G62" s="24"/>
    </row>
    <row r="63" spans="2:7" ht="13.5" thickBot="1" x14ac:dyDescent="0.25">
      <c r="B63" s="67" t="s">
        <v>25</v>
      </c>
      <c r="C63" s="68"/>
      <c r="D63" s="69" t="s">
        <v>26</v>
      </c>
      <c r="E63" s="70"/>
      <c r="F63" s="18"/>
      <c r="G63" s="18"/>
    </row>
    <row r="64" spans="2:7" ht="13.5" thickBot="1" x14ac:dyDescent="0.25">
      <c r="B64" s="71">
        <f>B13</f>
        <v>0.26500000000000001</v>
      </c>
      <c r="C64" s="72" t="s">
        <v>3</v>
      </c>
      <c r="D64" s="73">
        <f>(SUM(B64,B66)-SUM(B64,B66)*D60)</f>
        <v>1.1205000000000001</v>
      </c>
      <c r="E64" s="74"/>
      <c r="F64" s="26" t="s">
        <v>27</v>
      </c>
      <c r="G64" s="14"/>
    </row>
    <row r="65" spans="2:8" ht="16.5" thickBot="1" x14ac:dyDescent="0.3">
      <c r="B65" s="67" t="s">
        <v>28</v>
      </c>
      <c r="C65" s="60"/>
      <c r="D65" s="75">
        <f>(B64+B66)/D59</f>
        <v>13.988764044943823</v>
      </c>
      <c r="E65" s="76" t="s">
        <v>7</v>
      </c>
      <c r="F65" s="30">
        <f>D62</f>
        <v>0.17103012048192767</v>
      </c>
      <c r="G65" s="18"/>
    </row>
    <row r="66" spans="2:8" ht="13.5" thickBot="1" x14ac:dyDescent="0.25">
      <c r="B66" s="77">
        <f>B25</f>
        <v>0.98</v>
      </c>
      <c r="C66" s="78" t="s">
        <v>3</v>
      </c>
      <c r="D66" s="79" t="s">
        <v>29</v>
      </c>
      <c r="E66" s="80">
        <f>D64+B68</f>
        <v>2.3925000000000001</v>
      </c>
      <c r="F66" s="27">
        <f>F12+F24+F39+F50+F58</f>
        <v>34.349799999999995</v>
      </c>
      <c r="G66" s="18"/>
    </row>
    <row r="67" spans="2:8" ht="13.5" thickBot="1" x14ac:dyDescent="0.25">
      <c r="B67" s="67" t="s">
        <v>30</v>
      </c>
      <c r="C67" s="60"/>
      <c r="D67" s="122" t="s">
        <v>37</v>
      </c>
      <c r="E67" s="123"/>
      <c r="F67" s="28">
        <f>F66/E66</f>
        <v>14.357283176593519</v>
      </c>
      <c r="G67" s="18"/>
    </row>
    <row r="68" spans="2:8" ht="13.5" thickBot="1" x14ac:dyDescent="0.25">
      <c r="B68" s="71">
        <f>B40+B51</f>
        <v>1.272</v>
      </c>
      <c r="C68" s="72" t="s">
        <v>3</v>
      </c>
      <c r="D68" s="124" t="s">
        <v>31</v>
      </c>
      <c r="E68" s="125"/>
      <c r="F68" s="29">
        <f>F67*D62</f>
        <v>2.455527871485943</v>
      </c>
      <c r="G68" s="116" t="s">
        <v>36</v>
      </c>
      <c r="H68" s="117"/>
    </row>
    <row r="69" spans="2:8" ht="13.5" thickBot="1" x14ac:dyDescent="0.25">
      <c r="B69" s="81"/>
      <c r="C69" s="82"/>
      <c r="D69" s="126" t="s">
        <v>32</v>
      </c>
      <c r="E69" s="126"/>
      <c r="F69" s="31">
        <f>(F68*G69)+F68</f>
        <v>4.911055742971886</v>
      </c>
      <c r="G69" s="114">
        <v>1</v>
      </c>
      <c r="H69" s="115"/>
    </row>
    <row r="70" spans="2:8" ht="13.9" customHeight="1" x14ac:dyDescent="0.2">
      <c r="G70" s="14"/>
    </row>
  </sheetData>
  <sheetProtection selectLockedCells="1"/>
  <mergeCells count="13">
    <mergeCell ref="D69:E69"/>
    <mergeCell ref="G69:H69"/>
    <mergeCell ref="D1:E1"/>
    <mergeCell ref="B4:C4"/>
    <mergeCell ref="B27:C27"/>
    <mergeCell ref="B43:C43"/>
    <mergeCell ref="B53:C53"/>
    <mergeCell ref="B58:D58"/>
    <mergeCell ref="B59:C59"/>
    <mergeCell ref="B60:C60"/>
    <mergeCell ref="D67:E67"/>
    <mergeCell ref="D68:E68"/>
    <mergeCell ref="G68:H68"/>
  </mergeCells>
  <printOptions horizontalCentered="1"/>
  <pageMargins left="0.19685039370078741" right="0.19685039370078741" top="0.15748031496062992" bottom="0" header="0" footer="0"/>
  <pageSetup paperSize="9" scale="79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A692-F31F-42C0-B41D-6AC851DAB426}">
  <sheetPr>
    <tabColor rgb="FF00B050"/>
    <pageSetUpPr fitToPage="1"/>
  </sheetPr>
  <dimension ref="A1:H69"/>
  <sheetViews>
    <sheetView showGridLines="0" topLeftCell="A3" zoomScale="115" zoomScaleNormal="115" zoomScaleSheetLayoutView="130" workbookViewId="0">
      <selection activeCell="F69" sqref="F69"/>
    </sheetView>
  </sheetViews>
  <sheetFormatPr defaultColWidth="0" defaultRowHeight="13.9" customHeight="1" zeroHeight="1" outlineLevelRow="1" x14ac:dyDescent="0.2"/>
  <cols>
    <col min="1" max="1" width="2.42578125" style="10" customWidth="1"/>
    <col min="2" max="2" width="9.5703125" style="10" bestFit="1" customWidth="1"/>
    <col min="3" max="3" width="15.28515625" style="10" customWidth="1"/>
    <col min="4" max="4" width="52.140625" style="10" customWidth="1"/>
    <col min="5" max="5" width="19.85546875" style="10" bestFit="1" customWidth="1"/>
    <col min="6" max="6" width="19" style="10" customWidth="1"/>
    <col min="7" max="7" width="3.7109375" style="10" customWidth="1"/>
    <col min="8" max="8" width="4.140625" style="10" customWidth="1"/>
    <col min="9" max="16384" width="9.140625" style="10" hidden="1"/>
  </cols>
  <sheetData>
    <row r="1" spans="2:8" ht="42" customHeight="1" x14ac:dyDescent="0.2">
      <c r="D1" s="108" t="s">
        <v>11</v>
      </c>
      <c r="E1" s="108"/>
    </row>
    <row r="2" spans="2:8" ht="18.75" x14ac:dyDescent="0.3">
      <c r="B2" s="1"/>
      <c r="C2" s="2"/>
      <c r="D2" s="2"/>
      <c r="E2" s="2" t="s">
        <v>12</v>
      </c>
      <c r="F2" s="32">
        <f>F66</f>
        <v>20.64100589034889</v>
      </c>
      <c r="G2" s="11"/>
      <c r="H2" s="2"/>
    </row>
    <row r="3" spans="2:8" ht="12.75" x14ac:dyDescent="0.2">
      <c r="B3" s="91" t="s">
        <v>43</v>
      </c>
      <c r="C3" s="92"/>
      <c r="D3" s="93"/>
      <c r="E3" s="74"/>
      <c r="F3" s="70"/>
    </row>
    <row r="4" spans="2:8" ht="12.75" x14ac:dyDescent="0.2">
      <c r="B4" s="109" t="s">
        <v>0</v>
      </c>
      <c r="C4" s="109"/>
      <c r="D4" s="94" t="s">
        <v>13</v>
      </c>
      <c r="E4" s="95" t="s">
        <v>14</v>
      </c>
      <c r="F4" s="96" t="s">
        <v>15</v>
      </c>
      <c r="G4" s="11"/>
    </row>
    <row r="5" spans="2:8" ht="12.75" x14ac:dyDescent="0.2">
      <c r="B5" s="36">
        <v>0.3</v>
      </c>
      <c r="C5" s="37" t="s">
        <v>3</v>
      </c>
      <c r="D5" s="38" t="s">
        <v>38</v>
      </c>
      <c r="E5" s="98">
        <v>4.4000000000000004</v>
      </c>
      <c r="F5" s="13">
        <f>E5*B5</f>
        <v>1.32</v>
      </c>
      <c r="G5" s="14"/>
    </row>
    <row r="6" spans="2:8" ht="12.75" x14ac:dyDescent="0.2">
      <c r="B6" s="36">
        <v>0.15</v>
      </c>
      <c r="C6" s="37" t="s">
        <v>3</v>
      </c>
      <c r="D6" s="38" t="s">
        <v>48</v>
      </c>
      <c r="E6" s="98">
        <v>18</v>
      </c>
      <c r="F6" s="13">
        <f t="shared" ref="F6:F37" si="0">E6*B6</f>
        <v>2.6999999999999997</v>
      </c>
      <c r="G6" s="14"/>
    </row>
    <row r="7" spans="2:8" ht="12.75" x14ac:dyDescent="0.2">
      <c r="B7" s="36">
        <v>0.1</v>
      </c>
      <c r="C7" s="37" t="s">
        <v>3</v>
      </c>
      <c r="D7" s="38" t="s">
        <v>49</v>
      </c>
      <c r="E7" s="98">
        <v>28</v>
      </c>
      <c r="F7" s="13">
        <f t="shared" si="0"/>
        <v>2.8000000000000003</v>
      </c>
      <c r="G7" s="14"/>
    </row>
    <row r="8" spans="2:8" ht="12.75" x14ac:dyDescent="0.2">
      <c r="B8" s="36">
        <v>0.03</v>
      </c>
      <c r="C8" s="37" t="s">
        <v>3</v>
      </c>
      <c r="D8" s="38" t="s">
        <v>42</v>
      </c>
      <c r="E8" s="12">
        <v>14</v>
      </c>
      <c r="F8" s="13">
        <f t="shared" si="0"/>
        <v>0.42</v>
      </c>
      <c r="G8" s="14"/>
    </row>
    <row r="9" spans="2:8" ht="12.75" x14ac:dyDescent="0.2">
      <c r="B9" s="36">
        <v>0.1</v>
      </c>
      <c r="C9" s="37" t="s">
        <v>3</v>
      </c>
      <c r="D9" s="38" t="s">
        <v>56</v>
      </c>
      <c r="E9" s="12">
        <v>10.997</v>
      </c>
      <c r="F9" s="13">
        <f t="shared" si="0"/>
        <v>1.0997000000000001</v>
      </c>
      <c r="G9" s="14"/>
    </row>
    <row r="10" spans="2:8" ht="12.75" hidden="1" outlineLevel="1" x14ac:dyDescent="0.2">
      <c r="B10" s="36"/>
      <c r="C10" s="37" t="s">
        <v>3</v>
      </c>
      <c r="D10" s="38"/>
      <c r="E10" s="12">
        <v>0</v>
      </c>
      <c r="F10" s="13">
        <f t="shared" si="0"/>
        <v>0</v>
      </c>
      <c r="G10" s="14"/>
    </row>
    <row r="11" spans="2:8" ht="12.75" hidden="1" outlineLevel="1" x14ac:dyDescent="0.2">
      <c r="B11" s="36"/>
      <c r="C11" s="37" t="s">
        <v>3</v>
      </c>
      <c r="D11" s="38"/>
      <c r="E11" s="12">
        <v>0</v>
      </c>
      <c r="F11" s="13">
        <f t="shared" si="0"/>
        <v>0</v>
      </c>
      <c r="G11" s="14"/>
    </row>
    <row r="12" spans="2:8" ht="12.75" collapsed="1" x14ac:dyDescent="0.2">
      <c r="B12" s="84" t="s">
        <v>35</v>
      </c>
      <c r="C12" s="85"/>
      <c r="D12" s="89"/>
      <c r="E12" s="90"/>
      <c r="F12" s="83">
        <f>SUM(F5:F11)</f>
        <v>8.3397000000000006</v>
      </c>
      <c r="G12" s="14"/>
    </row>
    <row r="13" spans="2:8" ht="12.75" customHeight="1" x14ac:dyDescent="0.2">
      <c r="B13" s="87">
        <f>SUM(B5:B11)</f>
        <v>0.67999999999999994</v>
      </c>
      <c r="C13" s="88" t="s">
        <v>3</v>
      </c>
      <c r="D13" s="74"/>
      <c r="E13" s="74"/>
      <c r="F13" s="58"/>
    </row>
    <row r="14" spans="2:8" ht="12.75" customHeight="1" x14ac:dyDescent="0.2">
      <c r="B14" s="33" t="s">
        <v>51</v>
      </c>
      <c r="C14" s="41"/>
      <c r="D14" s="41"/>
      <c r="E14" s="41"/>
      <c r="F14" s="16"/>
    </row>
    <row r="15" spans="2:8" ht="12.75" x14ac:dyDescent="0.2">
      <c r="B15" s="42"/>
      <c r="C15" s="43"/>
      <c r="D15" s="44" t="s">
        <v>13</v>
      </c>
      <c r="E15" s="99" t="s">
        <v>14</v>
      </c>
      <c r="F15" s="4" t="s">
        <v>15</v>
      </c>
      <c r="G15" s="14"/>
    </row>
    <row r="16" spans="2:8" ht="12.75" x14ac:dyDescent="0.2">
      <c r="B16" s="36">
        <v>0.7</v>
      </c>
      <c r="C16" s="46" t="s">
        <v>3</v>
      </c>
      <c r="D16" s="47" t="s">
        <v>57</v>
      </c>
      <c r="E16" s="97">
        <v>26.9</v>
      </c>
      <c r="F16" s="17">
        <f t="shared" si="0"/>
        <v>18.829999999999998</v>
      </c>
      <c r="G16" s="14"/>
    </row>
    <row r="17" spans="2:8" ht="12.75" x14ac:dyDescent="0.2">
      <c r="B17" s="36">
        <v>0.35</v>
      </c>
      <c r="C17" s="37" t="s">
        <v>3</v>
      </c>
      <c r="D17" s="38" t="s">
        <v>45</v>
      </c>
      <c r="E17" s="98">
        <v>11.1</v>
      </c>
      <c r="F17" s="13">
        <f t="shared" si="0"/>
        <v>3.8849999999999998</v>
      </c>
      <c r="G17" s="14"/>
    </row>
    <row r="18" spans="2:8" ht="12.75" x14ac:dyDescent="0.2">
      <c r="B18" s="36"/>
      <c r="C18" s="37"/>
      <c r="D18" s="38"/>
      <c r="E18" s="102"/>
      <c r="F18" s="13">
        <f t="shared" si="0"/>
        <v>0</v>
      </c>
      <c r="G18" s="14"/>
    </row>
    <row r="19" spans="2:8" ht="12.75" hidden="1" outlineLevel="1" x14ac:dyDescent="0.2">
      <c r="B19" s="36"/>
      <c r="C19" s="37" t="s">
        <v>3</v>
      </c>
      <c r="D19" s="38"/>
      <c r="E19" s="12">
        <v>0</v>
      </c>
      <c r="F19" s="13">
        <f t="shared" si="0"/>
        <v>0</v>
      </c>
      <c r="G19" s="14"/>
    </row>
    <row r="20" spans="2:8" ht="12.75" hidden="1" outlineLevel="1" x14ac:dyDescent="0.2">
      <c r="B20" s="36"/>
      <c r="C20" s="37" t="s">
        <v>3</v>
      </c>
      <c r="D20" s="38"/>
      <c r="E20" s="12">
        <v>0</v>
      </c>
      <c r="F20" s="13">
        <f t="shared" si="0"/>
        <v>0</v>
      </c>
      <c r="G20" s="14"/>
    </row>
    <row r="21" spans="2:8" ht="12.75" hidden="1" outlineLevel="1" x14ac:dyDescent="0.2">
      <c r="B21" s="36"/>
      <c r="C21" s="37" t="s">
        <v>3</v>
      </c>
      <c r="D21" s="38"/>
      <c r="E21" s="12">
        <v>0</v>
      </c>
      <c r="F21" s="13">
        <f t="shared" si="0"/>
        <v>0</v>
      </c>
      <c r="G21" s="14"/>
    </row>
    <row r="22" spans="2:8" ht="12.75" hidden="1" outlineLevel="1" x14ac:dyDescent="0.2">
      <c r="B22" s="36"/>
      <c r="C22" s="37" t="s">
        <v>3</v>
      </c>
      <c r="D22" s="38"/>
      <c r="E22" s="12">
        <v>0</v>
      </c>
      <c r="F22" s="13">
        <f t="shared" si="0"/>
        <v>0</v>
      </c>
      <c r="G22" s="14"/>
    </row>
    <row r="23" spans="2:8" ht="12.75" hidden="1" outlineLevel="1" x14ac:dyDescent="0.2">
      <c r="B23" s="36"/>
      <c r="C23" s="37" t="s">
        <v>3</v>
      </c>
      <c r="D23" s="38"/>
      <c r="E23" s="12">
        <v>0</v>
      </c>
      <c r="F23" s="13">
        <f t="shared" si="0"/>
        <v>0</v>
      </c>
      <c r="G23" s="14"/>
    </row>
    <row r="24" spans="2:8" ht="12.75" collapsed="1" x14ac:dyDescent="0.2">
      <c r="B24" s="84" t="s">
        <v>34</v>
      </c>
      <c r="C24" s="85"/>
      <c r="D24" s="74"/>
      <c r="E24" s="86"/>
      <c r="F24" s="15">
        <f>SUM(F16:F23)</f>
        <v>22.714999999999996</v>
      </c>
      <c r="G24" s="18"/>
    </row>
    <row r="25" spans="2:8" ht="12.75" x14ac:dyDescent="0.2">
      <c r="B25" s="87">
        <f>SUM(B16:B23)</f>
        <v>1.0499999999999998</v>
      </c>
      <c r="C25" s="88" t="s">
        <v>3</v>
      </c>
      <c r="D25" s="74"/>
      <c r="E25" s="74"/>
      <c r="F25" s="14"/>
      <c r="G25" s="14"/>
    </row>
    <row r="26" spans="2:8" ht="12.75" x14ac:dyDescent="0.2">
      <c r="B26" s="33" t="s">
        <v>33</v>
      </c>
      <c r="C26" s="49"/>
      <c r="D26" s="49"/>
      <c r="E26" s="41"/>
      <c r="F26" s="19"/>
      <c r="G26" s="14"/>
    </row>
    <row r="27" spans="2:8" ht="12.75" x14ac:dyDescent="0.2">
      <c r="B27" s="110" t="s">
        <v>4</v>
      </c>
      <c r="C27" s="111"/>
      <c r="D27" s="50" t="s">
        <v>13</v>
      </c>
      <c r="E27" s="100" t="s">
        <v>14</v>
      </c>
      <c r="F27" s="3" t="s">
        <v>15</v>
      </c>
      <c r="G27" s="11"/>
    </row>
    <row r="28" spans="2:8" ht="12.75" x14ac:dyDescent="0.2">
      <c r="B28" s="36">
        <v>0.5</v>
      </c>
      <c r="C28" s="37" t="s">
        <v>3</v>
      </c>
      <c r="D28" s="38" t="s">
        <v>46</v>
      </c>
      <c r="E28" s="98">
        <v>29</v>
      </c>
      <c r="F28" s="13">
        <f t="shared" si="0"/>
        <v>14.5</v>
      </c>
      <c r="G28" s="14"/>
      <c r="H28" s="20"/>
    </row>
    <row r="29" spans="2:8" ht="15" x14ac:dyDescent="0.25">
      <c r="B29" s="36">
        <v>0.15</v>
      </c>
      <c r="C29" s="37" t="s">
        <v>3</v>
      </c>
      <c r="D29" s="51"/>
      <c r="E29" s="12"/>
      <c r="F29" s="13">
        <f>E29*B29</f>
        <v>0</v>
      </c>
      <c r="G29" s="14"/>
      <c r="H29" s="20"/>
    </row>
    <row r="30" spans="2:8" ht="12.75" x14ac:dyDescent="0.2">
      <c r="B30" s="36"/>
      <c r="C30" s="37" t="s">
        <v>3</v>
      </c>
      <c r="D30" s="38"/>
      <c r="E30" s="12"/>
      <c r="F30" s="13">
        <f t="shared" si="0"/>
        <v>0</v>
      </c>
      <c r="G30" s="14"/>
      <c r="H30" s="20"/>
    </row>
    <row r="31" spans="2:8" ht="12.75" x14ac:dyDescent="0.2">
      <c r="B31" s="36"/>
      <c r="C31" s="37" t="s">
        <v>3</v>
      </c>
      <c r="D31" s="38"/>
      <c r="E31" s="12">
        <v>0</v>
      </c>
      <c r="F31" s="13">
        <f t="shared" si="0"/>
        <v>0</v>
      </c>
      <c r="G31" s="14"/>
    </row>
    <row r="32" spans="2:8" ht="12.75" x14ac:dyDescent="0.2">
      <c r="B32" s="36"/>
      <c r="C32" s="37" t="s">
        <v>3</v>
      </c>
      <c r="D32" s="38"/>
      <c r="E32" s="12">
        <v>0</v>
      </c>
      <c r="F32" s="13">
        <f t="shared" si="0"/>
        <v>0</v>
      </c>
      <c r="G32" s="14"/>
    </row>
    <row r="33" spans="2:8" ht="12.75" x14ac:dyDescent="0.2">
      <c r="B33" s="36"/>
      <c r="C33" s="37" t="s">
        <v>3</v>
      </c>
      <c r="D33" s="38"/>
      <c r="E33" s="12">
        <v>0</v>
      </c>
      <c r="F33" s="13">
        <f t="shared" si="0"/>
        <v>0</v>
      </c>
      <c r="G33" s="14"/>
    </row>
    <row r="34" spans="2:8" ht="12.75" hidden="1" outlineLevel="1" x14ac:dyDescent="0.2">
      <c r="B34" s="36"/>
      <c r="C34" s="37" t="s">
        <v>3</v>
      </c>
      <c r="D34" s="38"/>
      <c r="E34" s="12">
        <v>0</v>
      </c>
      <c r="F34" s="13">
        <f t="shared" si="0"/>
        <v>0</v>
      </c>
      <c r="G34" s="14"/>
    </row>
    <row r="35" spans="2:8" ht="12.75" hidden="1" outlineLevel="1" x14ac:dyDescent="0.2">
      <c r="B35" s="36"/>
      <c r="C35" s="37" t="s">
        <v>3</v>
      </c>
      <c r="D35" s="38"/>
      <c r="E35" s="12">
        <v>0</v>
      </c>
      <c r="F35" s="13">
        <f t="shared" si="0"/>
        <v>0</v>
      </c>
      <c r="G35" s="14"/>
    </row>
    <row r="36" spans="2:8" ht="12.75" hidden="1" outlineLevel="1" x14ac:dyDescent="0.2">
      <c r="B36" s="36"/>
      <c r="C36" s="37" t="s">
        <v>3</v>
      </c>
      <c r="D36" s="38"/>
      <c r="E36" s="12">
        <v>0</v>
      </c>
      <c r="F36" s="13">
        <f t="shared" si="0"/>
        <v>0</v>
      </c>
      <c r="G36" s="14"/>
    </row>
    <row r="37" spans="2:8" ht="12.75" hidden="1" outlineLevel="1" x14ac:dyDescent="0.2">
      <c r="B37" s="36"/>
      <c r="C37" s="37" t="s">
        <v>3</v>
      </c>
      <c r="D37" s="38"/>
      <c r="E37" s="12">
        <v>0</v>
      </c>
      <c r="F37" s="13">
        <f t="shared" si="0"/>
        <v>0</v>
      </c>
      <c r="G37" s="14"/>
    </row>
    <row r="38" spans="2:8" ht="12.75" collapsed="1" x14ac:dyDescent="0.2">
      <c r="B38" s="39" t="s">
        <v>16</v>
      </c>
      <c r="C38" s="40"/>
      <c r="D38" s="34"/>
      <c r="E38" s="48"/>
      <c r="F38" s="15">
        <f>SUM(F28:F37)</f>
        <v>14.5</v>
      </c>
      <c r="G38" s="18"/>
    </row>
    <row r="39" spans="2:8" ht="12.75" x14ac:dyDescent="0.2">
      <c r="B39" s="52">
        <f>SUM(B28:B37)</f>
        <v>0.65</v>
      </c>
      <c r="C39" s="53" t="s">
        <v>3</v>
      </c>
      <c r="D39" s="34"/>
      <c r="E39" s="34"/>
      <c r="F39" s="14"/>
      <c r="G39" s="14"/>
    </row>
    <row r="40" spans="2:8" ht="7.5" customHeight="1" x14ac:dyDescent="0.2">
      <c r="B40" s="34"/>
      <c r="C40" s="34"/>
      <c r="D40" s="34"/>
      <c r="E40" s="34"/>
    </row>
    <row r="41" spans="2:8" ht="12.75" x14ac:dyDescent="0.2">
      <c r="B41" s="33" t="s">
        <v>40</v>
      </c>
      <c r="C41" s="41"/>
      <c r="D41" s="41"/>
      <c r="E41" s="41"/>
      <c r="F41" s="19"/>
      <c r="G41" s="14"/>
    </row>
    <row r="42" spans="2:8" ht="12.75" x14ac:dyDescent="0.2">
      <c r="B42" s="110" t="s">
        <v>4</v>
      </c>
      <c r="C42" s="111"/>
      <c r="D42" s="50" t="s">
        <v>13</v>
      </c>
      <c r="E42" s="100" t="s">
        <v>14</v>
      </c>
      <c r="F42" s="3" t="s">
        <v>15</v>
      </c>
      <c r="G42" s="11"/>
    </row>
    <row r="43" spans="2:8" ht="12.75" x14ac:dyDescent="0.2">
      <c r="B43" s="36"/>
      <c r="C43" s="37"/>
      <c r="D43" s="38" t="s">
        <v>58</v>
      </c>
      <c r="E43" s="98">
        <v>14.71</v>
      </c>
      <c r="F43" s="13">
        <f t="shared" ref="F43:F48" si="1">E43*B43</f>
        <v>0</v>
      </c>
      <c r="G43" s="14"/>
      <c r="H43" s="20"/>
    </row>
    <row r="44" spans="2:8" ht="12.75" x14ac:dyDescent="0.2">
      <c r="B44" s="36"/>
      <c r="C44" s="37"/>
      <c r="D44" s="38"/>
      <c r="E44" s="98"/>
      <c r="F44" s="13">
        <f t="shared" si="1"/>
        <v>0</v>
      </c>
      <c r="G44" s="14"/>
      <c r="H44" s="20"/>
    </row>
    <row r="45" spans="2:8" ht="12.75" x14ac:dyDescent="0.2">
      <c r="B45" s="36"/>
      <c r="C45" s="37"/>
      <c r="D45" s="38"/>
      <c r="E45" s="12">
        <v>0</v>
      </c>
      <c r="F45" s="13">
        <f t="shared" si="1"/>
        <v>0</v>
      </c>
      <c r="G45" s="14"/>
    </row>
    <row r="46" spans="2:8" ht="12.75" hidden="1" outlineLevel="1" x14ac:dyDescent="0.2">
      <c r="B46" s="36"/>
      <c r="C46" s="37" t="s">
        <v>3</v>
      </c>
      <c r="D46" s="38"/>
      <c r="E46" s="12">
        <v>0</v>
      </c>
      <c r="F46" s="13">
        <f t="shared" si="1"/>
        <v>0</v>
      </c>
      <c r="G46" s="14"/>
    </row>
    <row r="47" spans="2:8" ht="12.75" hidden="1" outlineLevel="1" x14ac:dyDescent="0.2">
      <c r="B47" s="36"/>
      <c r="C47" s="37" t="s">
        <v>3</v>
      </c>
      <c r="D47" s="38"/>
      <c r="E47" s="12">
        <v>0</v>
      </c>
      <c r="F47" s="13">
        <f t="shared" si="1"/>
        <v>0</v>
      </c>
      <c r="G47" s="14"/>
    </row>
    <row r="48" spans="2:8" ht="12.75" hidden="1" outlineLevel="1" x14ac:dyDescent="0.2">
      <c r="B48" s="36"/>
      <c r="C48" s="37" t="s">
        <v>3</v>
      </c>
      <c r="D48" s="38"/>
      <c r="E48" s="12">
        <v>0</v>
      </c>
      <c r="F48" s="13">
        <f t="shared" si="1"/>
        <v>0</v>
      </c>
      <c r="G48" s="14"/>
    </row>
    <row r="49" spans="2:7" ht="12.75" collapsed="1" x14ac:dyDescent="0.2">
      <c r="B49" s="39" t="s">
        <v>17</v>
      </c>
      <c r="C49" s="40"/>
      <c r="D49" s="34"/>
      <c r="E49" s="48"/>
      <c r="F49" s="15">
        <f>SUM(F43:F48)</f>
        <v>0</v>
      </c>
      <c r="G49" s="18"/>
    </row>
    <row r="50" spans="2:7" ht="12.75" x14ac:dyDescent="0.2">
      <c r="B50" s="52">
        <f>SUM(B43:B48)</f>
        <v>0</v>
      </c>
      <c r="C50" s="53" t="s">
        <v>3</v>
      </c>
      <c r="D50" s="34"/>
      <c r="E50" s="34"/>
      <c r="F50" s="14"/>
      <c r="G50" s="14"/>
    </row>
    <row r="51" spans="2:7" ht="12.75" x14ac:dyDescent="0.2">
      <c r="B51" s="33" t="s">
        <v>18</v>
      </c>
      <c r="C51" s="41"/>
      <c r="D51" s="41"/>
      <c r="E51" s="41"/>
      <c r="F51" s="19"/>
    </row>
    <row r="52" spans="2:7" ht="12.75" x14ac:dyDescent="0.2">
      <c r="B52" s="112" t="s">
        <v>6</v>
      </c>
      <c r="C52" s="113"/>
      <c r="D52" s="54" t="s">
        <v>1</v>
      </c>
      <c r="E52" s="100" t="s">
        <v>19</v>
      </c>
      <c r="F52" s="101" t="s">
        <v>2</v>
      </c>
      <c r="G52" s="11"/>
    </row>
    <row r="53" spans="2:7" ht="12.75" x14ac:dyDescent="0.2">
      <c r="B53" s="55"/>
      <c r="C53" s="37" t="s">
        <v>7</v>
      </c>
      <c r="D53" s="6" t="s">
        <v>5</v>
      </c>
      <c r="E53" s="12">
        <v>0</v>
      </c>
      <c r="F53" s="21">
        <f t="shared" ref="F53:F56" si="2">E53*B53</f>
        <v>0</v>
      </c>
      <c r="G53" s="14"/>
    </row>
    <row r="54" spans="2:7" ht="12.75" x14ac:dyDescent="0.2">
      <c r="B54" s="55"/>
      <c r="C54" s="37" t="s">
        <v>7</v>
      </c>
      <c r="D54" s="6" t="s">
        <v>20</v>
      </c>
      <c r="E54" s="12">
        <v>0</v>
      </c>
      <c r="F54" s="13">
        <f t="shared" si="2"/>
        <v>0</v>
      </c>
      <c r="G54" s="14"/>
    </row>
    <row r="55" spans="2:7" ht="12.75" x14ac:dyDescent="0.2">
      <c r="B55" s="55"/>
      <c r="C55" s="37" t="s">
        <v>7</v>
      </c>
      <c r="D55" s="6" t="s">
        <v>8</v>
      </c>
      <c r="E55" s="12">
        <v>0</v>
      </c>
      <c r="F55" s="13">
        <f t="shared" si="2"/>
        <v>0</v>
      </c>
      <c r="G55" s="14"/>
    </row>
    <row r="56" spans="2:7" ht="13.5" thickBot="1" x14ac:dyDescent="0.25">
      <c r="B56" s="55"/>
      <c r="C56" s="56" t="s">
        <v>7</v>
      </c>
      <c r="D56" s="7" t="s">
        <v>21</v>
      </c>
      <c r="E56" s="22">
        <v>0</v>
      </c>
      <c r="F56" s="23">
        <f t="shared" si="2"/>
        <v>0</v>
      </c>
      <c r="G56" s="14"/>
    </row>
    <row r="57" spans="2:7" ht="13.5" thickBot="1" x14ac:dyDescent="0.25">
      <c r="B57" s="105" t="s">
        <v>9</v>
      </c>
      <c r="C57" s="106"/>
      <c r="D57" s="107"/>
      <c r="E57" s="57"/>
      <c r="F57" s="15">
        <f>SUM(F53:F56)</f>
        <v>0</v>
      </c>
      <c r="G57" s="18"/>
    </row>
    <row r="58" spans="2:7" ht="13.5" thickBot="1" x14ac:dyDescent="0.25">
      <c r="B58" s="118" t="s">
        <v>22</v>
      </c>
      <c r="C58" s="119"/>
      <c r="D58" s="8">
        <v>0.125</v>
      </c>
      <c r="E58" s="2"/>
      <c r="F58" s="18"/>
      <c r="G58" s="18"/>
    </row>
    <row r="59" spans="2:7" ht="13.5" thickBot="1" x14ac:dyDescent="0.25">
      <c r="B59" s="120" t="s">
        <v>10</v>
      </c>
      <c r="C59" s="121"/>
      <c r="D59" s="9">
        <v>0.1</v>
      </c>
      <c r="E59" s="2"/>
      <c r="F59" s="18"/>
      <c r="G59" s="18"/>
    </row>
    <row r="60" spans="2:7" ht="13.5" thickBot="1" x14ac:dyDescent="0.25">
      <c r="B60" s="59" t="s">
        <v>23</v>
      </c>
      <c r="C60" s="60"/>
      <c r="D60" s="61">
        <f>D58-(D58*D59)</f>
        <v>0.1125</v>
      </c>
      <c r="E60" s="62" t="s">
        <v>3</v>
      </c>
      <c r="F60" s="18"/>
      <c r="G60" s="18"/>
    </row>
    <row r="61" spans="2:7" s="25" customFormat="1" ht="15.75" thickBot="1" x14ac:dyDescent="0.3">
      <c r="B61" s="63" t="s">
        <v>24</v>
      </c>
      <c r="C61" s="64"/>
      <c r="D61" s="65">
        <f>(D63/D64)+(B67/D64)</f>
        <v>0.15946531791907514</v>
      </c>
      <c r="E61" s="66" t="s">
        <v>3</v>
      </c>
      <c r="F61" s="24"/>
      <c r="G61" s="24"/>
    </row>
    <row r="62" spans="2:7" ht="13.5" thickBot="1" x14ac:dyDescent="0.25">
      <c r="B62" s="67" t="s">
        <v>25</v>
      </c>
      <c r="C62" s="68"/>
      <c r="D62" s="69" t="s">
        <v>26</v>
      </c>
      <c r="E62" s="70"/>
      <c r="F62" s="18"/>
      <c r="G62" s="18"/>
    </row>
    <row r="63" spans="2:7" ht="13.5" thickBot="1" x14ac:dyDescent="0.25">
      <c r="B63" s="71">
        <f>B13</f>
        <v>0.67999999999999994</v>
      </c>
      <c r="C63" s="72" t="s">
        <v>3</v>
      </c>
      <c r="D63" s="73">
        <f>(SUM(B63,B65)-SUM(B63,B65)*D59)</f>
        <v>1.5569999999999997</v>
      </c>
      <c r="E63" s="74"/>
      <c r="F63" s="26" t="s">
        <v>27</v>
      </c>
      <c r="G63" s="14"/>
    </row>
    <row r="64" spans="2:7" ht="16.5" thickBot="1" x14ac:dyDescent="0.3">
      <c r="B64" s="67" t="s">
        <v>28</v>
      </c>
      <c r="C64" s="60"/>
      <c r="D64" s="75">
        <f>(B63+B65)/D58</f>
        <v>13.839999999999998</v>
      </c>
      <c r="E64" s="76" t="s">
        <v>7</v>
      </c>
      <c r="F64" s="30">
        <f>D61</f>
        <v>0.15946531791907514</v>
      </c>
      <c r="G64" s="18"/>
    </row>
    <row r="65" spans="2:8" ht="13.5" thickBot="1" x14ac:dyDescent="0.25">
      <c r="B65" s="77">
        <f>B25</f>
        <v>1.0499999999999998</v>
      </c>
      <c r="C65" s="78" t="s">
        <v>3</v>
      </c>
      <c r="D65" s="79" t="s">
        <v>29</v>
      </c>
      <c r="E65" s="80">
        <f>D63+B67</f>
        <v>2.2069999999999999</v>
      </c>
      <c r="F65" s="27">
        <f>F12+F24+F38+F49+F57</f>
        <v>45.554699999999997</v>
      </c>
      <c r="G65" s="18"/>
    </row>
    <row r="66" spans="2:8" ht="13.5" thickBot="1" x14ac:dyDescent="0.25">
      <c r="B66" s="67" t="s">
        <v>30</v>
      </c>
      <c r="C66" s="60"/>
      <c r="D66" s="122" t="s">
        <v>37</v>
      </c>
      <c r="E66" s="123"/>
      <c r="F66" s="28">
        <f>F65/E65</f>
        <v>20.64100589034889</v>
      </c>
      <c r="G66" s="18"/>
    </row>
    <row r="67" spans="2:8" ht="13.5" thickBot="1" x14ac:dyDescent="0.25">
      <c r="B67" s="71">
        <f>B39+B50</f>
        <v>0.65</v>
      </c>
      <c r="C67" s="72" t="s">
        <v>3</v>
      </c>
      <c r="D67" s="124" t="s">
        <v>31</v>
      </c>
      <c r="E67" s="125"/>
      <c r="F67" s="29">
        <f>F66*D61</f>
        <v>3.2915245664739885</v>
      </c>
      <c r="G67" s="116" t="s">
        <v>36</v>
      </c>
      <c r="H67" s="117"/>
    </row>
    <row r="68" spans="2:8" ht="13.5" thickBot="1" x14ac:dyDescent="0.25">
      <c r="B68" s="81"/>
      <c r="C68" s="82"/>
      <c r="D68" s="126" t="s">
        <v>32</v>
      </c>
      <c r="E68" s="126"/>
      <c r="F68" s="31">
        <f>(F67*G68)+F67</f>
        <v>6.583049132947977</v>
      </c>
      <c r="G68" s="114">
        <v>1</v>
      </c>
      <c r="H68" s="115"/>
    </row>
    <row r="69" spans="2:8" ht="13.9" customHeight="1" x14ac:dyDescent="0.2">
      <c r="G69" s="14"/>
    </row>
  </sheetData>
  <sheetProtection selectLockedCells="1"/>
  <mergeCells count="13">
    <mergeCell ref="D68:E68"/>
    <mergeCell ref="G68:H68"/>
    <mergeCell ref="D1:E1"/>
    <mergeCell ref="B4:C4"/>
    <mergeCell ref="B27:C27"/>
    <mergeCell ref="B42:C42"/>
    <mergeCell ref="B52:C52"/>
    <mergeCell ref="B57:D57"/>
    <mergeCell ref="B58:C58"/>
    <mergeCell ref="B59:C59"/>
    <mergeCell ref="D66:E66"/>
    <mergeCell ref="D67:E67"/>
    <mergeCell ref="G67:H67"/>
  </mergeCells>
  <printOptions horizontalCentered="1"/>
  <pageMargins left="0.19685039370078741" right="0.19685039370078741" top="0.15748031496062992" bottom="0" header="0" footer="0"/>
  <pageSetup paperSize="9" scale="79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C2A3-983C-4E46-8862-7B6048D4E0F3}">
  <sheetPr>
    <tabColor rgb="FF00B050"/>
    <pageSetUpPr fitToPage="1"/>
  </sheetPr>
  <dimension ref="A1:H69"/>
  <sheetViews>
    <sheetView showGridLines="0" topLeftCell="A50" zoomScale="115" zoomScaleNormal="115" zoomScaleSheetLayoutView="130" workbookViewId="0">
      <selection activeCell="E69" sqref="E69"/>
    </sheetView>
  </sheetViews>
  <sheetFormatPr defaultColWidth="0" defaultRowHeight="13.9" customHeight="1" zeroHeight="1" outlineLevelRow="1" x14ac:dyDescent="0.2"/>
  <cols>
    <col min="1" max="1" width="2.42578125" style="10" customWidth="1"/>
    <col min="2" max="2" width="9.5703125" style="10" bestFit="1" customWidth="1"/>
    <col min="3" max="3" width="15.28515625" style="10" customWidth="1"/>
    <col min="4" max="4" width="52.140625" style="10" customWidth="1"/>
    <col min="5" max="5" width="19.85546875" style="10" bestFit="1" customWidth="1"/>
    <col min="6" max="6" width="19" style="10" customWidth="1"/>
    <col min="7" max="7" width="9" style="10" bestFit="1" customWidth="1"/>
    <col min="8" max="8" width="4.140625" style="10" customWidth="1"/>
    <col min="9" max="16384" width="9.140625" style="10" hidden="1"/>
  </cols>
  <sheetData>
    <row r="1" spans="2:8" ht="42" customHeight="1" x14ac:dyDescent="0.2">
      <c r="D1" s="108" t="s">
        <v>11</v>
      </c>
      <c r="E1" s="108"/>
    </row>
    <row r="2" spans="2:8" ht="18.75" x14ac:dyDescent="0.3">
      <c r="B2" s="1"/>
      <c r="C2" s="2"/>
      <c r="D2" s="2"/>
      <c r="E2" s="2" t="s">
        <v>12</v>
      </c>
      <c r="F2" s="32">
        <f>F66</f>
        <v>25.339493772599443</v>
      </c>
      <c r="G2" s="11"/>
      <c r="H2" s="2"/>
    </row>
    <row r="3" spans="2:8" ht="12.75" x14ac:dyDescent="0.2">
      <c r="B3" s="91" t="s">
        <v>43</v>
      </c>
      <c r="C3" s="92"/>
      <c r="D3" s="93"/>
      <c r="E3" s="74"/>
      <c r="F3" s="70"/>
    </row>
    <row r="4" spans="2:8" ht="12.75" x14ac:dyDescent="0.2">
      <c r="B4" s="109" t="s">
        <v>0</v>
      </c>
      <c r="C4" s="109"/>
      <c r="D4" s="94" t="s">
        <v>13</v>
      </c>
      <c r="E4" s="95" t="s">
        <v>14</v>
      </c>
      <c r="F4" s="96" t="s">
        <v>15</v>
      </c>
      <c r="G4" s="11"/>
    </row>
    <row r="5" spans="2:8" ht="12.75" x14ac:dyDescent="0.2">
      <c r="B5" s="36">
        <v>0.25</v>
      </c>
      <c r="C5" s="37" t="s">
        <v>3</v>
      </c>
      <c r="D5" s="38" t="s">
        <v>38</v>
      </c>
      <c r="E5" s="98">
        <v>4.4000000000000004</v>
      </c>
      <c r="F5" s="13">
        <f>E5*B5</f>
        <v>1.1000000000000001</v>
      </c>
      <c r="G5" s="14"/>
    </row>
    <row r="6" spans="2:8" ht="12.75" x14ac:dyDescent="0.2">
      <c r="B6" s="36">
        <v>0.15</v>
      </c>
      <c r="C6" s="37" t="s">
        <v>3</v>
      </c>
      <c r="D6" s="38" t="s">
        <v>48</v>
      </c>
      <c r="E6" s="98">
        <v>18</v>
      </c>
      <c r="F6" s="13">
        <f t="shared" ref="F6:F37" si="0">E6*B6</f>
        <v>2.6999999999999997</v>
      </c>
      <c r="G6" s="14"/>
    </row>
    <row r="7" spans="2:8" ht="12.75" x14ac:dyDescent="0.2">
      <c r="B7" s="36">
        <v>0.1</v>
      </c>
      <c r="C7" s="37" t="s">
        <v>3</v>
      </c>
      <c r="D7" s="38" t="s">
        <v>49</v>
      </c>
      <c r="E7" s="98">
        <v>28</v>
      </c>
      <c r="F7" s="13">
        <f t="shared" si="0"/>
        <v>2.8000000000000003</v>
      </c>
      <c r="G7" s="14"/>
    </row>
    <row r="8" spans="2:8" ht="12.75" x14ac:dyDescent="0.2">
      <c r="B8" s="36">
        <v>0.03</v>
      </c>
      <c r="C8" s="37" t="s">
        <v>3</v>
      </c>
      <c r="D8" s="38" t="s">
        <v>42</v>
      </c>
      <c r="E8" s="12">
        <v>14</v>
      </c>
      <c r="F8" s="13">
        <f t="shared" si="0"/>
        <v>0.42</v>
      </c>
      <c r="G8" s="14"/>
    </row>
    <row r="9" spans="2:8" ht="12.75" x14ac:dyDescent="0.2">
      <c r="B9" s="36"/>
      <c r="C9" s="37"/>
      <c r="D9" s="38"/>
      <c r="E9" s="12"/>
      <c r="F9" s="13">
        <f t="shared" si="0"/>
        <v>0</v>
      </c>
      <c r="G9" s="14"/>
    </row>
    <row r="10" spans="2:8" ht="12.75" hidden="1" outlineLevel="1" x14ac:dyDescent="0.2">
      <c r="B10" s="36"/>
      <c r="C10" s="37" t="s">
        <v>3</v>
      </c>
      <c r="D10" s="38"/>
      <c r="E10" s="12">
        <v>0</v>
      </c>
      <c r="F10" s="13">
        <f t="shared" si="0"/>
        <v>0</v>
      </c>
      <c r="G10" s="14"/>
    </row>
    <row r="11" spans="2:8" ht="12.75" hidden="1" outlineLevel="1" x14ac:dyDescent="0.2">
      <c r="B11" s="36"/>
      <c r="C11" s="37" t="s">
        <v>3</v>
      </c>
      <c r="D11" s="38"/>
      <c r="E11" s="12">
        <v>0</v>
      </c>
      <c r="F11" s="13">
        <f t="shared" si="0"/>
        <v>0</v>
      </c>
      <c r="G11" s="14"/>
    </row>
    <row r="12" spans="2:8" ht="12.75" collapsed="1" x14ac:dyDescent="0.2">
      <c r="B12" s="84" t="s">
        <v>35</v>
      </c>
      <c r="C12" s="85"/>
      <c r="D12" s="89"/>
      <c r="E12" s="90"/>
      <c r="F12" s="83">
        <f>SUM(F5:F11)</f>
        <v>7.02</v>
      </c>
      <c r="G12" s="14"/>
    </row>
    <row r="13" spans="2:8" ht="12.75" customHeight="1" x14ac:dyDescent="0.2">
      <c r="B13" s="87">
        <f>SUM(B5:B11)</f>
        <v>0.53</v>
      </c>
      <c r="C13" s="88" t="s">
        <v>3</v>
      </c>
      <c r="D13" s="74"/>
      <c r="E13" s="74"/>
      <c r="F13" s="58"/>
    </row>
    <row r="14" spans="2:8" ht="12.75" customHeight="1" x14ac:dyDescent="0.2">
      <c r="B14" s="33" t="s">
        <v>51</v>
      </c>
      <c r="C14" s="41"/>
      <c r="D14" s="41"/>
      <c r="E14" s="41"/>
      <c r="F14" s="16"/>
    </row>
    <row r="15" spans="2:8" ht="12.75" x14ac:dyDescent="0.2">
      <c r="B15" s="42"/>
      <c r="C15" s="43"/>
      <c r="D15" s="44" t="s">
        <v>13</v>
      </c>
      <c r="E15" s="103" t="s">
        <v>14</v>
      </c>
      <c r="F15" s="4" t="s">
        <v>15</v>
      </c>
      <c r="G15" s="14"/>
    </row>
    <row r="16" spans="2:8" ht="12.75" x14ac:dyDescent="0.2">
      <c r="B16" s="36">
        <v>0.7</v>
      </c>
      <c r="C16" s="46" t="s">
        <v>3</v>
      </c>
      <c r="D16" s="47" t="s">
        <v>44</v>
      </c>
      <c r="E16" s="97">
        <v>4.5</v>
      </c>
      <c r="F16" s="17">
        <f t="shared" si="0"/>
        <v>3.15</v>
      </c>
      <c r="G16" s="14"/>
    </row>
    <row r="17" spans="2:8" ht="12.75" x14ac:dyDescent="0.2">
      <c r="B17" s="36">
        <v>0.28000000000000003</v>
      </c>
      <c r="C17" s="37" t="s">
        <v>3</v>
      </c>
      <c r="D17" s="38" t="s">
        <v>45</v>
      </c>
      <c r="E17" s="98">
        <v>11.1</v>
      </c>
      <c r="F17" s="13">
        <f t="shared" si="0"/>
        <v>3.1080000000000001</v>
      </c>
      <c r="G17" s="14"/>
    </row>
    <row r="18" spans="2:8" ht="12.75" x14ac:dyDescent="0.2">
      <c r="B18" s="36">
        <v>0.2</v>
      </c>
      <c r="C18" s="37"/>
      <c r="D18" s="38" t="s">
        <v>59</v>
      </c>
      <c r="E18" s="102">
        <v>56.15</v>
      </c>
      <c r="F18" s="13">
        <f t="shared" si="0"/>
        <v>11.23</v>
      </c>
      <c r="G18" s="14"/>
    </row>
    <row r="19" spans="2:8" ht="12.75" hidden="1" outlineLevel="1" x14ac:dyDescent="0.2">
      <c r="B19" s="36"/>
      <c r="C19" s="37" t="s">
        <v>3</v>
      </c>
      <c r="D19" s="38"/>
      <c r="E19" s="12">
        <v>0</v>
      </c>
      <c r="F19" s="13">
        <f t="shared" si="0"/>
        <v>0</v>
      </c>
      <c r="G19" s="14"/>
    </row>
    <row r="20" spans="2:8" ht="12.75" hidden="1" outlineLevel="1" x14ac:dyDescent="0.2">
      <c r="B20" s="36"/>
      <c r="C20" s="37" t="s">
        <v>3</v>
      </c>
      <c r="D20" s="38"/>
      <c r="E20" s="12">
        <v>0</v>
      </c>
      <c r="F20" s="13">
        <f t="shared" si="0"/>
        <v>0</v>
      </c>
      <c r="G20" s="14"/>
    </row>
    <row r="21" spans="2:8" ht="12.75" hidden="1" outlineLevel="1" x14ac:dyDescent="0.2">
      <c r="B21" s="36"/>
      <c r="C21" s="37" t="s">
        <v>3</v>
      </c>
      <c r="D21" s="38"/>
      <c r="E21" s="12">
        <v>0</v>
      </c>
      <c r="F21" s="13">
        <f t="shared" si="0"/>
        <v>0</v>
      </c>
      <c r="G21" s="14"/>
    </row>
    <row r="22" spans="2:8" ht="12.75" hidden="1" outlineLevel="1" x14ac:dyDescent="0.2">
      <c r="B22" s="36"/>
      <c r="C22" s="37" t="s">
        <v>3</v>
      </c>
      <c r="D22" s="38"/>
      <c r="E22" s="12">
        <v>0</v>
      </c>
      <c r="F22" s="13">
        <f t="shared" si="0"/>
        <v>0</v>
      </c>
      <c r="G22" s="14"/>
    </row>
    <row r="23" spans="2:8" ht="12.75" hidden="1" outlineLevel="1" x14ac:dyDescent="0.2">
      <c r="B23" s="36"/>
      <c r="C23" s="37" t="s">
        <v>3</v>
      </c>
      <c r="D23" s="38"/>
      <c r="E23" s="12">
        <v>0</v>
      </c>
      <c r="F23" s="13">
        <f t="shared" si="0"/>
        <v>0</v>
      </c>
      <c r="G23" s="14"/>
    </row>
    <row r="24" spans="2:8" ht="12.75" collapsed="1" x14ac:dyDescent="0.2">
      <c r="B24" s="84" t="s">
        <v>34</v>
      </c>
      <c r="C24" s="85"/>
      <c r="D24" s="74"/>
      <c r="E24" s="86"/>
      <c r="F24" s="15">
        <f>SUM(F16:F23)</f>
        <v>17.488</v>
      </c>
      <c r="G24" s="18"/>
    </row>
    <row r="25" spans="2:8" ht="12.75" x14ac:dyDescent="0.2">
      <c r="B25" s="87">
        <f>SUM(B16:B23)</f>
        <v>1.18</v>
      </c>
      <c r="C25" s="88" t="s">
        <v>3</v>
      </c>
      <c r="D25" s="74"/>
      <c r="E25" s="74"/>
      <c r="F25" s="14"/>
      <c r="G25" s="14"/>
    </row>
    <row r="26" spans="2:8" ht="12.75" x14ac:dyDescent="0.2">
      <c r="B26" s="33" t="s">
        <v>33</v>
      </c>
      <c r="C26" s="49"/>
      <c r="D26" s="49"/>
      <c r="E26" s="41"/>
      <c r="F26" s="19"/>
      <c r="G26" s="14"/>
    </row>
    <row r="27" spans="2:8" ht="12.75" x14ac:dyDescent="0.2">
      <c r="B27" s="110" t="s">
        <v>4</v>
      </c>
      <c r="C27" s="111"/>
      <c r="D27" s="50" t="s">
        <v>13</v>
      </c>
      <c r="E27" s="104" t="s">
        <v>14</v>
      </c>
      <c r="F27" s="3" t="s">
        <v>15</v>
      </c>
      <c r="G27" s="11"/>
    </row>
    <row r="28" spans="2:8" ht="12.75" x14ac:dyDescent="0.2">
      <c r="B28" s="36">
        <v>0.5</v>
      </c>
      <c r="C28" s="37" t="s">
        <v>3</v>
      </c>
      <c r="D28" s="38" t="s">
        <v>46</v>
      </c>
      <c r="E28" s="98">
        <v>29</v>
      </c>
      <c r="F28" s="13">
        <f t="shared" si="0"/>
        <v>14.5</v>
      </c>
      <c r="G28" s="14"/>
      <c r="H28" s="20"/>
    </row>
    <row r="29" spans="2:8" ht="12.75" x14ac:dyDescent="0.2">
      <c r="B29" s="36">
        <v>0.2</v>
      </c>
      <c r="C29" s="37" t="s">
        <v>3</v>
      </c>
      <c r="D29" s="38" t="s">
        <v>58</v>
      </c>
      <c r="E29" s="12">
        <v>14.71</v>
      </c>
      <c r="F29" s="13">
        <f>E29*B29</f>
        <v>2.9420000000000002</v>
      </c>
      <c r="G29" s="14"/>
      <c r="H29" s="20"/>
    </row>
    <row r="30" spans="2:8" ht="12.75" x14ac:dyDescent="0.2">
      <c r="B30" s="36">
        <v>0.05</v>
      </c>
      <c r="C30" s="37" t="s">
        <v>3</v>
      </c>
      <c r="D30" s="38" t="s">
        <v>60</v>
      </c>
      <c r="E30" s="12">
        <v>197.8</v>
      </c>
      <c r="F30" s="13">
        <f t="shared" si="0"/>
        <v>9.89</v>
      </c>
      <c r="G30" s="14"/>
      <c r="H30" s="20"/>
    </row>
    <row r="31" spans="2:8" ht="12.75" x14ac:dyDescent="0.2">
      <c r="B31" s="36"/>
      <c r="C31" s="37" t="s">
        <v>3</v>
      </c>
      <c r="D31" s="38"/>
      <c r="E31" s="12">
        <v>0</v>
      </c>
      <c r="F31" s="13">
        <f t="shared" si="0"/>
        <v>0</v>
      </c>
      <c r="G31" s="14"/>
    </row>
    <row r="32" spans="2:8" ht="12.75" x14ac:dyDescent="0.2">
      <c r="B32" s="36"/>
      <c r="C32" s="37" t="s">
        <v>3</v>
      </c>
      <c r="D32" s="38"/>
      <c r="E32" s="12">
        <v>0</v>
      </c>
      <c r="F32" s="13">
        <f t="shared" si="0"/>
        <v>0</v>
      </c>
      <c r="G32" s="14"/>
    </row>
    <row r="33" spans="2:8" ht="12.75" x14ac:dyDescent="0.2">
      <c r="B33" s="36"/>
      <c r="C33" s="37" t="s">
        <v>3</v>
      </c>
      <c r="D33" s="38"/>
      <c r="E33" s="12">
        <v>0</v>
      </c>
      <c r="F33" s="13">
        <f t="shared" si="0"/>
        <v>0</v>
      </c>
      <c r="G33" s="14"/>
    </row>
    <row r="34" spans="2:8" ht="12.75" hidden="1" outlineLevel="1" x14ac:dyDescent="0.2">
      <c r="B34" s="36"/>
      <c r="C34" s="37" t="s">
        <v>3</v>
      </c>
      <c r="D34" s="38"/>
      <c r="E34" s="12">
        <v>0</v>
      </c>
      <c r="F34" s="13">
        <f t="shared" si="0"/>
        <v>0</v>
      </c>
      <c r="G34" s="14"/>
    </row>
    <row r="35" spans="2:8" ht="12.75" hidden="1" outlineLevel="1" x14ac:dyDescent="0.2">
      <c r="B35" s="36"/>
      <c r="C35" s="37" t="s">
        <v>3</v>
      </c>
      <c r="D35" s="38"/>
      <c r="E35" s="12">
        <v>0</v>
      </c>
      <c r="F35" s="13">
        <f t="shared" si="0"/>
        <v>0</v>
      </c>
      <c r="G35" s="14"/>
    </row>
    <row r="36" spans="2:8" ht="12.75" hidden="1" outlineLevel="1" x14ac:dyDescent="0.2">
      <c r="B36" s="36"/>
      <c r="C36" s="37" t="s">
        <v>3</v>
      </c>
      <c r="D36" s="38"/>
      <c r="E36" s="12">
        <v>0</v>
      </c>
      <c r="F36" s="13">
        <f t="shared" si="0"/>
        <v>0</v>
      </c>
      <c r="G36" s="14"/>
    </row>
    <row r="37" spans="2:8" ht="12.75" hidden="1" outlineLevel="1" x14ac:dyDescent="0.2">
      <c r="B37" s="36"/>
      <c r="C37" s="37" t="s">
        <v>3</v>
      </c>
      <c r="D37" s="38"/>
      <c r="E37" s="12">
        <v>0</v>
      </c>
      <c r="F37" s="13">
        <f t="shared" si="0"/>
        <v>0</v>
      </c>
      <c r="G37" s="14"/>
    </row>
    <row r="38" spans="2:8" ht="12.75" collapsed="1" x14ac:dyDescent="0.2">
      <c r="B38" s="39" t="s">
        <v>16</v>
      </c>
      <c r="C38" s="40"/>
      <c r="D38" s="34"/>
      <c r="E38" s="48"/>
      <c r="F38" s="15">
        <f>SUM(F28:F37)</f>
        <v>27.332000000000001</v>
      </c>
      <c r="G38" s="18"/>
    </row>
    <row r="39" spans="2:8" ht="12.75" x14ac:dyDescent="0.2">
      <c r="B39" s="52">
        <f>SUM(B28:B37)</f>
        <v>0.75</v>
      </c>
      <c r="C39" s="53" t="s">
        <v>3</v>
      </c>
      <c r="D39" s="34"/>
      <c r="E39" s="34"/>
      <c r="F39" s="14"/>
      <c r="G39" s="14"/>
    </row>
    <row r="40" spans="2:8" ht="7.5" customHeight="1" x14ac:dyDescent="0.2">
      <c r="B40" s="34"/>
      <c r="C40" s="34"/>
      <c r="D40" s="34"/>
      <c r="E40" s="34"/>
    </row>
    <row r="41" spans="2:8" ht="12.75" x14ac:dyDescent="0.2">
      <c r="B41" s="33" t="s">
        <v>40</v>
      </c>
      <c r="C41" s="41"/>
      <c r="D41" s="41"/>
      <c r="E41" s="41"/>
      <c r="F41" s="19"/>
      <c r="G41" s="14"/>
    </row>
    <row r="42" spans="2:8" ht="12.75" x14ac:dyDescent="0.2">
      <c r="B42" s="110" t="s">
        <v>4</v>
      </c>
      <c r="C42" s="111"/>
      <c r="D42" s="50" t="s">
        <v>13</v>
      </c>
      <c r="E42" s="104" t="s">
        <v>14</v>
      </c>
      <c r="F42" s="3" t="s">
        <v>15</v>
      </c>
      <c r="G42" s="11"/>
    </row>
    <row r="43" spans="2:8" ht="12.75" x14ac:dyDescent="0.2">
      <c r="B43" s="36">
        <v>0.2</v>
      </c>
      <c r="C43" s="37" t="s">
        <v>3</v>
      </c>
      <c r="D43" s="38" t="s">
        <v>61</v>
      </c>
      <c r="E43" s="98">
        <v>56.15</v>
      </c>
      <c r="F43" s="13">
        <f t="shared" ref="F43:F48" si="1">E43*B43</f>
        <v>11.23</v>
      </c>
      <c r="G43" s="14"/>
      <c r="H43" s="20"/>
    </row>
    <row r="44" spans="2:8" ht="12.75" x14ac:dyDescent="0.2">
      <c r="B44" s="36"/>
      <c r="C44" s="37" t="s">
        <v>3</v>
      </c>
      <c r="D44" s="38"/>
      <c r="E44" s="98"/>
      <c r="F44" s="13">
        <f t="shared" si="1"/>
        <v>0</v>
      </c>
      <c r="G44" s="14"/>
      <c r="H44" s="20"/>
    </row>
    <row r="45" spans="2:8" ht="12.75" x14ac:dyDescent="0.2">
      <c r="B45" s="36"/>
      <c r="C45" s="37" t="s">
        <v>3</v>
      </c>
      <c r="D45" s="38"/>
      <c r="E45" s="12">
        <v>0</v>
      </c>
      <c r="F45" s="13">
        <f t="shared" si="1"/>
        <v>0</v>
      </c>
      <c r="G45" s="14"/>
    </row>
    <row r="46" spans="2:8" ht="12.75" hidden="1" outlineLevel="1" x14ac:dyDescent="0.2">
      <c r="B46" s="36"/>
      <c r="C46" s="37" t="s">
        <v>3</v>
      </c>
      <c r="D46" s="38"/>
      <c r="E46" s="12">
        <v>0</v>
      </c>
      <c r="F46" s="13">
        <f t="shared" si="1"/>
        <v>0</v>
      </c>
      <c r="G46" s="14"/>
    </row>
    <row r="47" spans="2:8" ht="12.75" hidden="1" outlineLevel="1" x14ac:dyDescent="0.2">
      <c r="B47" s="36"/>
      <c r="C47" s="37" t="s">
        <v>3</v>
      </c>
      <c r="D47" s="38"/>
      <c r="E47" s="12">
        <v>0</v>
      </c>
      <c r="F47" s="13">
        <f t="shared" si="1"/>
        <v>0</v>
      </c>
      <c r="G47" s="14"/>
    </row>
    <row r="48" spans="2:8" ht="12.75" hidden="1" outlineLevel="1" x14ac:dyDescent="0.2">
      <c r="B48" s="36"/>
      <c r="C48" s="37" t="s">
        <v>3</v>
      </c>
      <c r="D48" s="38"/>
      <c r="E48" s="12">
        <v>0</v>
      </c>
      <c r="F48" s="13">
        <f t="shared" si="1"/>
        <v>0</v>
      </c>
      <c r="G48" s="14"/>
    </row>
    <row r="49" spans="2:7" ht="12.75" collapsed="1" x14ac:dyDescent="0.2">
      <c r="B49" s="39" t="s">
        <v>17</v>
      </c>
      <c r="C49" s="40"/>
      <c r="D49" s="34"/>
      <c r="E49" s="48"/>
      <c r="F49" s="15">
        <f>SUM(F43:F48)</f>
        <v>11.23</v>
      </c>
      <c r="G49" s="18"/>
    </row>
    <row r="50" spans="2:7" ht="12.75" x14ac:dyDescent="0.2">
      <c r="B50" s="52">
        <f>SUM(B43:B48)</f>
        <v>0.2</v>
      </c>
      <c r="C50" s="53" t="s">
        <v>3</v>
      </c>
      <c r="D50" s="34"/>
      <c r="E50" s="34"/>
      <c r="F50" s="14"/>
      <c r="G50" s="14"/>
    </row>
    <row r="51" spans="2:7" ht="12.75" x14ac:dyDescent="0.2">
      <c r="B51" s="33" t="s">
        <v>18</v>
      </c>
      <c r="C51" s="41"/>
      <c r="D51" s="41"/>
      <c r="E51" s="41"/>
      <c r="F51" s="19"/>
    </row>
    <row r="52" spans="2:7" ht="12.75" x14ac:dyDescent="0.2">
      <c r="B52" s="112" t="s">
        <v>6</v>
      </c>
      <c r="C52" s="113"/>
      <c r="D52" s="54" t="s">
        <v>1</v>
      </c>
      <c r="E52" s="104" t="s">
        <v>19</v>
      </c>
      <c r="F52" s="101" t="s">
        <v>2</v>
      </c>
      <c r="G52" s="11"/>
    </row>
    <row r="53" spans="2:7" ht="12.75" x14ac:dyDescent="0.2">
      <c r="B53" s="55"/>
      <c r="C53" s="37" t="s">
        <v>7</v>
      </c>
      <c r="D53" s="6" t="s">
        <v>5</v>
      </c>
      <c r="E53" s="12">
        <v>0</v>
      </c>
      <c r="F53" s="21">
        <f t="shared" ref="F53:F56" si="2">E53*B53</f>
        <v>0</v>
      </c>
      <c r="G53" s="14"/>
    </row>
    <row r="54" spans="2:7" ht="12.75" x14ac:dyDescent="0.2">
      <c r="B54" s="55"/>
      <c r="C54" s="37" t="s">
        <v>7</v>
      </c>
      <c r="D54" s="6" t="s">
        <v>20</v>
      </c>
      <c r="E54" s="12">
        <v>0</v>
      </c>
      <c r="F54" s="13">
        <f t="shared" si="2"/>
        <v>0</v>
      </c>
      <c r="G54" s="14"/>
    </row>
    <row r="55" spans="2:7" ht="12.75" x14ac:dyDescent="0.2">
      <c r="B55" s="55"/>
      <c r="C55" s="37" t="s">
        <v>7</v>
      </c>
      <c r="D55" s="6" t="s">
        <v>8</v>
      </c>
      <c r="E55" s="12">
        <v>0</v>
      </c>
      <c r="F55" s="13">
        <f t="shared" si="2"/>
        <v>0</v>
      </c>
      <c r="G55" s="14"/>
    </row>
    <row r="56" spans="2:7" ht="13.5" thickBot="1" x14ac:dyDescent="0.25">
      <c r="B56" s="55"/>
      <c r="C56" s="56" t="s">
        <v>7</v>
      </c>
      <c r="D56" s="7" t="s">
        <v>21</v>
      </c>
      <c r="E56" s="22">
        <v>0</v>
      </c>
      <c r="F56" s="23">
        <f t="shared" si="2"/>
        <v>0</v>
      </c>
      <c r="G56" s="14"/>
    </row>
    <row r="57" spans="2:7" ht="13.5" thickBot="1" x14ac:dyDescent="0.25">
      <c r="B57" s="105" t="s">
        <v>9</v>
      </c>
      <c r="C57" s="106"/>
      <c r="D57" s="107"/>
      <c r="E57" s="57"/>
      <c r="F57" s="15">
        <f>SUM(F53:F56)</f>
        <v>0</v>
      </c>
      <c r="G57" s="18"/>
    </row>
    <row r="58" spans="2:7" ht="13.5" thickBot="1" x14ac:dyDescent="0.25">
      <c r="B58" s="118" t="s">
        <v>22</v>
      </c>
      <c r="C58" s="119"/>
      <c r="D58" s="8">
        <v>0.11899999999999999</v>
      </c>
      <c r="E58" s="2"/>
      <c r="F58" s="18"/>
      <c r="G58" s="18"/>
    </row>
    <row r="59" spans="2:7" ht="13.5" thickBot="1" x14ac:dyDescent="0.25">
      <c r="B59" s="120" t="s">
        <v>10</v>
      </c>
      <c r="C59" s="121"/>
      <c r="D59" s="9">
        <v>0.1</v>
      </c>
      <c r="E59" s="2"/>
      <c r="F59" s="18"/>
      <c r="G59" s="18"/>
    </row>
    <row r="60" spans="2:7" ht="13.5" thickBot="1" x14ac:dyDescent="0.25">
      <c r="B60" s="59" t="s">
        <v>23</v>
      </c>
      <c r="C60" s="60"/>
      <c r="D60" s="61">
        <f>D58-(D58*D59)</f>
        <v>0.1071</v>
      </c>
      <c r="E60" s="62" t="s">
        <v>3</v>
      </c>
      <c r="F60" s="18"/>
      <c r="G60" s="18"/>
    </row>
    <row r="61" spans="2:7" s="25" customFormat="1" ht="15.75" thickBot="1" x14ac:dyDescent="0.3">
      <c r="B61" s="63" t="s">
        <v>24</v>
      </c>
      <c r="C61" s="64"/>
      <c r="D61" s="65">
        <f>(D63/D64)+(B67/D64)</f>
        <v>0.17321111111111109</v>
      </c>
      <c r="E61" s="66" t="s">
        <v>3</v>
      </c>
      <c r="F61" s="24"/>
      <c r="G61" s="24"/>
    </row>
    <row r="62" spans="2:7" ht="13.5" thickBot="1" x14ac:dyDescent="0.25">
      <c r="B62" s="67" t="s">
        <v>25</v>
      </c>
      <c r="C62" s="68"/>
      <c r="D62" s="69" t="s">
        <v>26</v>
      </c>
      <c r="E62" s="70"/>
      <c r="F62" s="18"/>
      <c r="G62" s="18"/>
    </row>
    <row r="63" spans="2:7" ht="13.5" thickBot="1" x14ac:dyDescent="0.25">
      <c r="B63" s="71">
        <f>B13</f>
        <v>0.53</v>
      </c>
      <c r="C63" s="72" t="s">
        <v>3</v>
      </c>
      <c r="D63" s="73">
        <f>(SUM(B63,B65)-SUM(B63,B65)*D59)</f>
        <v>1.5389999999999999</v>
      </c>
      <c r="E63" s="74"/>
      <c r="F63" s="26" t="s">
        <v>27</v>
      </c>
      <c r="G63" s="14"/>
    </row>
    <row r="64" spans="2:7" ht="16.5" thickBot="1" x14ac:dyDescent="0.3">
      <c r="B64" s="67" t="s">
        <v>28</v>
      </c>
      <c r="C64" s="60"/>
      <c r="D64" s="75">
        <f>(B63+B65)/D58</f>
        <v>14.369747899159664</v>
      </c>
      <c r="E64" s="76" t="s">
        <v>7</v>
      </c>
      <c r="F64" s="30">
        <f>D61</f>
        <v>0.17321111111111109</v>
      </c>
      <c r="G64" s="18"/>
    </row>
    <row r="65" spans="2:8" ht="13.5" thickBot="1" x14ac:dyDescent="0.25">
      <c r="B65" s="77">
        <f>B25</f>
        <v>1.18</v>
      </c>
      <c r="C65" s="78" t="s">
        <v>3</v>
      </c>
      <c r="D65" s="79" t="s">
        <v>29</v>
      </c>
      <c r="E65" s="80">
        <f>D63+B67</f>
        <v>2.4889999999999999</v>
      </c>
      <c r="F65" s="27">
        <f>F12+F24+F38+F49+F57</f>
        <v>63.070000000000007</v>
      </c>
      <c r="G65" s="18"/>
    </row>
    <row r="66" spans="2:8" ht="13.5" thickBot="1" x14ac:dyDescent="0.25">
      <c r="B66" s="67" t="s">
        <v>30</v>
      </c>
      <c r="C66" s="60"/>
      <c r="D66" s="122" t="s">
        <v>37</v>
      </c>
      <c r="E66" s="123"/>
      <c r="F66" s="28">
        <f>F65/E65</f>
        <v>25.339493772599443</v>
      </c>
      <c r="G66" s="18"/>
    </row>
    <row r="67" spans="2:8" ht="13.5" thickBot="1" x14ac:dyDescent="0.25">
      <c r="B67" s="71">
        <f>B39+B50</f>
        <v>0.95</v>
      </c>
      <c r="C67" s="72" t="s">
        <v>3</v>
      </c>
      <c r="D67" s="124" t="s">
        <v>31</v>
      </c>
      <c r="E67" s="125"/>
      <c r="F67" s="29">
        <f>F66*D61</f>
        <v>4.3890818713450299</v>
      </c>
      <c r="G67" s="116" t="s">
        <v>36</v>
      </c>
      <c r="H67" s="117"/>
    </row>
    <row r="68" spans="2:8" ht="13.5" thickBot="1" x14ac:dyDescent="0.25">
      <c r="B68" s="81"/>
      <c r="C68" s="82"/>
      <c r="D68" s="126" t="s">
        <v>32</v>
      </c>
      <c r="E68" s="126"/>
      <c r="F68" s="31">
        <f>(F67*G68)+F67</f>
        <v>8.7781637426900598</v>
      </c>
      <c r="G68" s="114">
        <v>1</v>
      </c>
      <c r="H68" s="115"/>
    </row>
    <row r="69" spans="2:8" ht="13.9" customHeight="1" x14ac:dyDescent="0.2">
      <c r="G69" s="14"/>
    </row>
  </sheetData>
  <sheetProtection selectLockedCells="1"/>
  <mergeCells count="13">
    <mergeCell ref="B58:C58"/>
    <mergeCell ref="B59:C59"/>
    <mergeCell ref="D66:E66"/>
    <mergeCell ref="D67:E67"/>
    <mergeCell ref="G67:H67"/>
    <mergeCell ref="D68:E68"/>
    <mergeCell ref="G68:H68"/>
    <mergeCell ref="D1:E1"/>
    <mergeCell ref="B4:C4"/>
    <mergeCell ref="B27:C27"/>
    <mergeCell ref="B42:C42"/>
    <mergeCell ref="B52:C52"/>
    <mergeCell ref="B57:D57"/>
  </mergeCells>
  <printOptions horizontalCentered="1"/>
  <pageMargins left="0.19685039370078741" right="0.19685039370078741" top="0.15748031496062992" bottom="0" header="0" footer="0"/>
  <pageSetup paperSize="9" scale="79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140efeb-97d0-4a91-ba3f-b5236c9f18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06BFD60DC9749A2CA1D3D304A7A84" ma:contentTypeVersion="13" ma:contentTypeDescription="Create a new document." ma:contentTypeScope="" ma:versionID="de35a47ecf7144db701124ac5b0aa849">
  <xsd:schema xmlns:xsd="http://www.w3.org/2001/XMLSchema" xmlns:xs="http://www.w3.org/2001/XMLSchema" xmlns:p="http://schemas.microsoft.com/office/2006/metadata/properties" xmlns:ns2="4140efeb-97d0-4a91-ba3f-b5236c9f186a" xmlns:ns3="4aebf892-cba4-4b7d-b433-e92724bd71b4" targetNamespace="http://schemas.microsoft.com/office/2006/metadata/properties" ma:root="true" ma:fieldsID="737e4edc473db53c0b928332da402c15" ns2:_="" ns3:_="">
    <xsd:import namespace="4140efeb-97d0-4a91-ba3f-b5236c9f186a"/>
    <xsd:import namespace="4aebf892-cba4-4b7d-b433-e92724bd71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0efeb-97d0-4a91-ba3f-b5236c9f1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bf892-cba4-4b7d-b433-e92724bd71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846507-1BA4-40EE-8A96-BDA12012AC95}">
  <ds:schemaRefs>
    <ds:schemaRef ds:uri="http://schemas.microsoft.com/office/2006/documentManagement/types"/>
    <ds:schemaRef ds:uri="4140efeb-97d0-4a91-ba3f-b5236c9f186a"/>
    <ds:schemaRef ds:uri="http://purl.org/dc/dcmitype/"/>
    <ds:schemaRef ds:uri="http://schemas.microsoft.com/office/2006/metadata/properties"/>
    <ds:schemaRef ds:uri="4aebf892-cba4-4b7d-b433-e92724bd71b4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F95432-CDA3-442E-BAF2-1080A91CBB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328F77-953A-4735-A92D-CA61F4BF3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0efeb-97d0-4a91-ba3f-b5236c9f186a"/>
    <ds:schemaRef ds:uri="4aebf892-cba4-4b7d-b433-e92724bd7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Instruções de uso</vt:lpstr>
      <vt:lpstr>Torta de Morango Clássica </vt:lpstr>
      <vt:lpstr>Torta de Morango Criativa </vt:lpstr>
      <vt:lpstr>Torta de Morango Saudável </vt:lpstr>
      <vt:lpstr>Torta de Morango Sustentável</vt:lpstr>
      <vt:lpstr>'Torta de Morango Clássica '!Area_de_impressao</vt:lpstr>
      <vt:lpstr>'Torta de Morango Criativa '!Area_de_impressao</vt:lpstr>
      <vt:lpstr>'Torta de Morango Saudável '!Area_de_impressao</vt:lpstr>
      <vt:lpstr>'Torta de Morango Sustentável'!Area_de_impressao</vt:lpstr>
    </vt:vector>
  </TitlesOfParts>
  <Company>Puratos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rvac</dc:creator>
  <cp:lastModifiedBy>Char Elizabeth Char</cp:lastModifiedBy>
  <cp:lastPrinted>2023-07-25T00:59:07Z</cp:lastPrinted>
  <dcterms:created xsi:type="dcterms:W3CDTF">2017-04-19T09:21:27Z</dcterms:created>
  <dcterms:modified xsi:type="dcterms:W3CDTF">2024-03-06T16:13:05Z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0x010100DD306BFD60DC9749A2CA1D3D304A7A84</vt:lpwstr>
  </property>
</Properties>
</file>